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MASCONTA\Desktop\ESCRITORIO ESMERALDA\2024\CUENTA PUBLICA Y TRANSPARENCIA 2024\Nueva carpeta\"/>
    </mc:Choice>
  </mc:AlternateContent>
  <bookViews>
    <workbookView xWindow="0" yWindow="0" windowWidth="28800" windowHeight="11730"/>
  </bookViews>
  <sheets>
    <sheet name="Plantilla Notas " sheetId="2" r:id="rId1"/>
  </sheets>
  <definedNames>
    <definedName name="_xlnm.Print_Area" localSheetId="0">'Plantilla Notas '!$A$1:$Q$567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50" i="2" l="1"/>
  <c r="O527" i="2"/>
  <c r="O513" i="2"/>
  <c r="O505" i="2"/>
  <c r="M492" i="2"/>
  <c r="L473" i="2"/>
  <c r="I473" i="2"/>
  <c r="L468" i="2"/>
  <c r="L478" i="2" s="1"/>
  <c r="I468" i="2"/>
  <c r="I478" i="2" s="1"/>
  <c r="I480" i="2" s="1"/>
  <c r="L464" i="2"/>
  <c r="L459" i="2"/>
  <c r="I459" i="2"/>
  <c r="L447" i="2"/>
  <c r="I447" i="2"/>
  <c r="I464" i="2" s="1"/>
  <c r="N423" i="2"/>
  <c r="I426" i="2" s="1"/>
  <c r="N395" i="2"/>
  <c r="N370" i="2"/>
  <c r="N350" i="2"/>
  <c r="H356" i="2" s="1"/>
  <c r="H334" i="2"/>
  <c r="H340" i="2" s="1"/>
  <c r="P309" i="2"/>
  <c r="N309" i="2"/>
  <c r="H298" i="2"/>
  <c r="L294" i="2"/>
  <c r="I294" i="2"/>
  <c r="F275" i="2"/>
  <c r="N272" i="2"/>
  <c r="K272" i="2"/>
  <c r="I256" i="2" s="1"/>
  <c r="N254" i="2"/>
  <c r="K254" i="2"/>
  <c r="F247" i="2" s="1"/>
  <c r="N244" i="2"/>
  <c r="K244" i="2"/>
  <c r="F225" i="2"/>
  <c r="N223" i="2"/>
  <c r="K223" i="2"/>
  <c r="I213" i="2" s="1"/>
  <c r="F200" i="2"/>
  <c r="H209" i="2" s="1"/>
  <c r="O193" i="2"/>
  <c r="L193" i="2"/>
  <c r="O165" i="2"/>
  <c r="L165" i="2"/>
  <c r="I158" i="2"/>
  <c r="K156" i="2"/>
  <c r="K147" i="2"/>
  <c r="N129" i="2"/>
  <c r="K129" i="2"/>
  <c r="G120" i="2" s="1"/>
  <c r="M106" i="2"/>
  <c r="M96" i="2"/>
  <c r="M86" i="2"/>
  <c r="M72" i="2"/>
  <c r="M62" i="2"/>
  <c r="M39" i="2"/>
  <c r="M108" i="2" s="1"/>
  <c r="M26" i="2"/>
  <c r="M29" i="2" s="1"/>
  <c r="M111" i="2" s="1"/>
  <c r="M18" i="2"/>
  <c r="G280" i="2" l="1"/>
  <c r="G282" i="2" s="1"/>
  <c r="H358" i="2"/>
  <c r="I428" i="2" s="1"/>
  <c r="P423" i="2"/>
  <c r="I482" i="2"/>
  <c r="H343" i="2"/>
  <c r="O504" i="2"/>
  <c r="O518" i="2" s="1"/>
</calcChain>
</file>

<file path=xl/sharedStrings.xml><?xml version="1.0" encoding="utf-8"?>
<sst xmlns="http://schemas.openxmlformats.org/spreadsheetml/2006/main" count="392" uniqueCount="327">
  <si>
    <t>Ingresos de Gestión</t>
  </si>
  <si>
    <t>NOTAS AL ESTADO DE SITUACIÓN FINANCIERA</t>
  </si>
  <si>
    <t>NOTAS AL ESTADO DE ACTIVIDADES</t>
  </si>
  <si>
    <t>NOTAS AL ESTADO DE FLUJOS DE EFECTIVO</t>
  </si>
  <si>
    <t>·</t>
  </si>
  <si>
    <t>Concepto</t>
  </si>
  <si>
    <t>Suma</t>
  </si>
  <si>
    <t>Bancos/Tesorería</t>
  </si>
  <si>
    <t>Banco</t>
  </si>
  <si>
    <t>Importe</t>
  </si>
  <si>
    <t>Inversiones Temporales</t>
  </si>
  <si>
    <t>Se integra de la siguiente manera:</t>
  </si>
  <si>
    <t>Se integras de la siguiente manera:</t>
  </si>
  <si>
    <t>Suma de Pasivo</t>
  </si>
  <si>
    <t>Destacan entre las principales partidas del Pasivo Circulante las siguientes:</t>
  </si>
  <si>
    <t>Servicios Personales por Pagar a Corto Plazo</t>
  </si>
  <si>
    <t>Retenciones por Pagar a Corto Plazo</t>
  </si>
  <si>
    <t>Destacan entre las principales partidas del Pasivo No Circulante las siguientes:</t>
  </si>
  <si>
    <t>Subtotal Transferencias y Asignaciones</t>
  </si>
  <si>
    <t>JUNTA MUNICIPAL DE AGUA Y SANEAMIENTO DE CUAUHTEMOC</t>
  </si>
  <si>
    <t xml:space="preserve">Notas a los Estados Financieros </t>
  </si>
  <si>
    <t xml:space="preserve">a) NOTAS DE DESGLOSE </t>
  </si>
  <si>
    <t>Representa el monto de efectivo disponible propiedad de la JUNTA MUNICIPAL DE AGUA Y SANEAMIENTO CUAUHTEMOC CHIH , en instituciones bancarias, su importe se integra por:</t>
  </si>
  <si>
    <t>HSBC</t>
  </si>
  <si>
    <t>Representa el monto de efectivo invertido por JUNTA MUNICIPAL DE AGUA Y SANEAMIENTO CUAUHTEMOC CHIHC, la cual se efectúa a plazos que van de inversión a la vista hasta 90 días, su importe se integra por:</t>
  </si>
  <si>
    <t>BANCOMER INVERSIONES</t>
  </si>
  <si>
    <t>Características cualitativas relevantes que afecten a estas cuentas</t>
  </si>
  <si>
    <t xml:space="preserve">a) Vencimiento de 90 a 180 días </t>
  </si>
  <si>
    <t xml:space="preserve">ALMACEN </t>
  </si>
  <si>
    <t>TERRENOS</t>
  </si>
  <si>
    <t>BIENES MUEBLES</t>
  </si>
  <si>
    <t>EDIFICIOS NO HABITACIONALES</t>
  </si>
  <si>
    <t>INFRAESTRUCTURA</t>
  </si>
  <si>
    <t>CONSTRUCCIONES EN PROCESO EN BIENES DE DOMINIO PÚBLICO</t>
  </si>
  <si>
    <t>CONSTRUCCIONES EN PROCESO EN BIENES PROPIOS</t>
  </si>
  <si>
    <t>Bienes, Inmuebles, Infraestructura y Construcciones en Proceso</t>
  </si>
  <si>
    <t>MUEBLES Y EQUIPO DE OFICINA Y ESTANTERÍA</t>
  </si>
  <si>
    <t>EQUIPO DE COMPUTO Y DE TECNOLOGIAS DE LA INFORMACIÓN</t>
  </si>
  <si>
    <t>OTROS MOBILIARIOS Y EQUIPOS DE ADMINISTRACIÓN</t>
  </si>
  <si>
    <t>EQUIPO E INSTRUMENTAL MÉDICO Y DE LABORATORIO</t>
  </si>
  <si>
    <t>VEHICULOS Y EQUIPO DE TRANSPORTE</t>
  </si>
  <si>
    <t>EQUIPO DE DEFENSA Y SEGURIDAD</t>
  </si>
  <si>
    <t>MAQUINARIA Y EQUIPO DE CONSTRUCCION</t>
  </si>
  <si>
    <t>SISTEMAS DE AIRE ACONDICIONADO, CALEFACCIÓN Y DE REFRIGERACIÓN</t>
  </si>
  <si>
    <t>EQUIPO DE COMUNICACIÓN Y TELECOMUNICACIÓN</t>
  </si>
  <si>
    <t>EQUIPOS DE GENERACIÓN ELÉCTRICA, APARATOS Y ACCESORIOS ELECTRICOS</t>
  </si>
  <si>
    <t>OTROS EQUIPOS</t>
  </si>
  <si>
    <t>CONCECIONES Y FRANQUICIAS</t>
  </si>
  <si>
    <t>LICENCIAS</t>
  </si>
  <si>
    <t>OTROS ACTIVOS INTANGIBLES</t>
  </si>
  <si>
    <t>ACTIVOS INTANGIBLES</t>
  </si>
  <si>
    <t>HERRAMIENTAS Y MÁQUINAS-HERRAMIENTAS</t>
  </si>
  <si>
    <t>DEPRECIACIÓN, DETERIORO Y AMORTIZACIÓN ACUMULADA</t>
  </si>
  <si>
    <t>PASIVO CIRCULANTE</t>
  </si>
  <si>
    <t>PASIVO NO CIRCULANTE</t>
  </si>
  <si>
    <t>TRANSFERENCIAS OTORGADAS POR PAGAR A CORTO PLAZO</t>
  </si>
  <si>
    <t>RETENCIONES Y CONTRIBUCIONES POR PAGAR A CORTO PLAZO</t>
  </si>
  <si>
    <t>DEVOLUCIONES DE LA LEY DE INGRESOS POR PAGAR A CORTO PLAZO</t>
  </si>
  <si>
    <t>PROVEEDORES POR PAGAR A CORTO PLAZO</t>
  </si>
  <si>
    <t>Transferencias otorgadas por pagar a corto plazo</t>
  </si>
  <si>
    <t xml:space="preserve">El importe de esta cuenta esta constituido por el 5%  que se le paga a la Junta Central de Agua y Saneamiento de Chihuahua  mes a mes y los Derechos Federales de Extracción que se pagan trimestralmente. </t>
  </si>
  <si>
    <t>PROVISIONES A LARGO PLAZO</t>
  </si>
  <si>
    <t>DOCUMENTOS POR PAGAR A LARGO PLAZO</t>
  </si>
  <si>
    <t>Desglosados de la siguiente manera:</t>
  </si>
  <si>
    <t>DERECHOS</t>
  </si>
  <si>
    <t>PRODUCTOS</t>
  </si>
  <si>
    <t>INGRESOS POR VENTA DE BIENES Y PRESTACIÓN DE SERVICIOS</t>
  </si>
  <si>
    <t>SERVICIOS PERSONALES</t>
  </si>
  <si>
    <t>MATERIALES Y SUMINISTROS</t>
  </si>
  <si>
    <t>SERVICIOS GENERALES</t>
  </si>
  <si>
    <t>V) CONCILIACIÓN ENTRE LOS INGRESOS PRESUPUESTARIOS Y CONTABLES, ASI COMO ENTRE LOS EGRESOS PRESUPUESTARIOS Y LOS GASTOS CONTABLES</t>
  </si>
  <si>
    <t>Conciliación entre los Ingresos Presupuestarios y Contables</t>
  </si>
  <si>
    <t>(Cifras en pesos)</t>
  </si>
  <si>
    <t>1. Total de Ingresos Presupuestarios</t>
  </si>
  <si>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</si>
  <si>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</si>
  <si>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</si>
  <si>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</si>
  <si>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</si>
  <si>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</si>
  <si>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</si>
  <si>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</si>
  <si>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</si>
  <si>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</si>
  <si>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4. Total de Ingresos Contables</t>
  </si>
  <si>
    <t>Conciliación entre los Egresos Presupuestarios y los Gastos Contables</t>
  </si>
  <si>
    <t>1. Total de Egresos Presupuestarios</t>
  </si>
  <si>
    <t>2. Menos Egresos Presupuestario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</si>
  <si>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</si>
  <si>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</si>
  <si>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</si>
  <si>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</si>
  <si>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</si>
  <si>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</si>
  <si>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</si>
  <si>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</si>
  <si>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</si>
  <si>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</si>
  <si>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 11  Activos Intangibles</t>
  </si>
  <si>
    <t>2.12  Obra Pública en Bienes de Dominio Público</t>
  </si>
  <si>
    <t>2.13  Obra Pública en Bienes Propios</t>
  </si>
  <si>
    <t>2.14  Acciones y Participaciones de Capital</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</si>
  <si>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</si>
  <si>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</si>
  <si>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</si>
  <si>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</si>
  <si>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</si>
  <si>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Presupuestales No Contables</t>
  </si>
  <si>
    <t>3. Más Gastos Contables No Presupuestarios</t>
  </si>
  <si>
    <t>3.1  Estimaciones, Depreciaciones, Deterioros, Obsolescencia y Amortizaciones</t>
  </si>
  <si>
    <t>3.2  Provisiones</t>
  </si>
  <si>
    <t>3.3  Disminución de Inventarios</t>
  </si>
  <si>
    <t>4. Total de Gastos Contables</t>
  </si>
  <si>
    <t>2.15 Compra de Títulos y Valores</t>
  </si>
  <si>
    <t>JUNTA MUNICIPAL DE AGUA Y SANEAMIENTO DE CUAUHTEMOC, CHIH.</t>
  </si>
  <si>
    <t>SOFTWARE</t>
  </si>
  <si>
    <t>SERVICIOS PERSONALES POR PAGAR A C.P.</t>
  </si>
  <si>
    <t>ORIGEN</t>
  </si>
  <si>
    <t>El análisis de los saldos inicial y final que figuran en el Flujo de Efectivo de las Actividades de Operación es como sigue:</t>
  </si>
  <si>
    <t>Derechos</t>
  </si>
  <si>
    <t>Productos</t>
  </si>
  <si>
    <t>Ingresos por venta de Bienes y Prestación de Servicios</t>
  </si>
  <si>
    <t>Transferencias</t>
  </si>
  <si>
    <t>MOBILIARIO Y EQUIPO EDUCACIONAL Y RECREATIVO</t>
  </si>
  <si>
    <t xml:space="preserve">CONTRATISTAS POR OBRAS PÚBLICAS POR PAGAR A CORTO PLAZO </t>
  </si>
  <si>
    <t>Suma de Pasivos No Circulantes</t>
  </si>
  <si>
    <t>LIC. MIGUEL ÁNGEL LÓPEZ GRANADOS</t>
  </si>
  <si>
    <t xml:space="preserve">DIRECTOR EJECUTIVO </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</si>
  <si>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</si>
  <si>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APLICACIÓN</t>
  </si>
  <si>
    <t>Servicios Personales</t>
  </si>
  <si>
    <t>Materiales y Suministros</t>
  </si>
  <si>
    <t>Servicios Generales</t>
  </si>
  <si>
    <t>Otras Aplicaciones de Operación</t>
  </si>
  <si>
    <t>TOTAL ORIGEN</t>
  </si>
  <si>
    <t>TOTAL APLICACIÓN</t>
  </si>
  <si>
    <t>FLUJOS NETOS DE EFECTIVO POR ACTIVIDADES DE OPERACIÓN</t>
  </si>
  <si>
    <t>FLUJOS NETOS DE EFECTIVO POR ACTIVIDADES DE INVERSIÓN</t>
  </si>
  <si>
    <t>BIENES INMUEBLES, INFRAESTRUCTURA Y CONSTRUCCIONES EN PROCESO</t>
  </si>
  <si>
    <t>OTRAS APLICACIONES DE INVERSIÓN</t>
  </si>
  <si>
    <t>BANCOS/TESORERÍA</t>
  </si>
  <si>
    <t>INVERSIONES TEMPORALES (HASTA 3 MESES)</t>
  </si>
  <si>
    <t>FONDOS CON AFECTACIÓN ESPECÍFICA</t>
  </si>
  <si>
    <t xml:space="preserve">Suma de ingresos </t>
  </si>
  <si>
    <t>.</t>
  </si>
  <si>
    <t xml:space="preserve">TOTAL </t>
  </si>
  <si>
    <t>MAQUINARIA INDUSTRIAL</t>
  </si>
  <si>
    <t>LIC. LOURDES LIZET BLANCO PEREZ</t>
  </si>
  <si>
    <t>DIRECTORA FINANCIERA</t>
  </si>
  <si>
    <t xml:space="preserve"> </t>
  </si>
  <si>
    <t>EFECTIVO</t>
  </si>
  <si>
    <t xml:space="preserve">El monto disponible en bancos </t>
  </si>
  <si>
    <t>a)CUENTAS POR COBRAR CORTO PLAZO</t>
  </si>
  <si>
    <t>b)DEUDORES DIVERSOS POR COBRAR A C.P.</t>
  </si>
  <si>
    <t>c)OTROS DERECHOS A RECIBIR EFECTIVO O EQUIVALENTES A C.P.</t>
  </si>
  <si>
    <t>c) Otros Derechos a recibir Efectivo y Equivalentes a Corto Plazo</t>
  </si>
  <si>
    <t>DEP, ACUM. DE MUEBLES DE OFICINA Y ESTANTERIA</t>
  </si>
  <si>
    <t>DEP. ACUM. DE EQ. DE COMPUTO</t>
  </si>
  <si>
    <t>DEP. ACUM DE EQ. MEDICO Y DE LABORATORIO</t>
  </si>
  <si>
    <t>DEP. ACUM. DE EQ. DE TRANSPORTE</t>
  </si>
  <si>
    <t>DEP. ACUM. DE HERRAMIENTAS Y MAQUINAS</t>
  </si>
  <si>
    <t>DEP. ACUM. DE MAQ. Y EQUIPO DE CONSTRUCCION</t>
  </si>
  <si>
    <t>DEP. ACUM, DE EQ. DE COMUNICACION Y TELECOMUNICACION</t>
  </si>
  <si>
    <t>DEP. ACUM. DE OTROS</t>
  </si>
  <si>
    <t>DEP. ACUM, DE DEFENSA Y SEGURIDAD</t>
  </si>
  <si>
    <t>DEP. ACUM. DE ENERGIA ELECTRICA</t>
  </si>
  <si>
    <t>DEP. ACUM.DE SISTEMAS DE AIRE ACONDICIONADO</t>
  </si>
  <si>
    <t>DEP. ACUM. DE MAQUINARIA Y EQ. INDUSTRIAL</t>
  </si>
  <si>
    <t>El pasivo de este ente  se compone de dos grupos, el Pasivo Circulante y el Pasivo No Circulante, en éstos inciden pasivos derivados de operaciones por servicios personales, cuentas por pagar por operaciones presupuestarias devengadas y contabilizadas al 31 de diciembre del 2023 correspondiente; pasivos por obligaciones laborales, a continuación se presenta la integración del pasivo:</t>
  </si>
  <si>
    <t xml:space="preserve">Participaciones, Aportaciones, Convenios, Incentivos Derivados de la Colaboración Fiscal, Fondos Distintos de Aportaciones, Transferencias, Asignaciones, Subsidios y Subvenciones, y Pensiones y Jubilaciones </t>
  </si>
  <si>
    <t xml:space="preserve">Transferencias, Asignaciones, Subsidios y Subvenciones, y Pensiones y Jubilaciones </t>
  </si>
  <si>
    <t xml:space="preserve">TOTAL DE INGRESOS Y OTROS BENEFICIOS </t>
  </si>
  <si>
    <t>INGRESOS Y OTROS BENEFICIOS</t>
  </si>
  <si>
    <t>GASTOS Y OTRAS PÉRDIDAS</t>
  </si>
  <si>
    <t>Gastos de Funcionamiento</t>
  </si>
  <si>
    <t>Transferencias, Asignaciones, Subsidios y Otras Ayudas</t>
  </si>
  <si>
    <t>TRANSFERENCIAS INTERNAS Y ASIGNACIONES AL SECTOR PUBLICO</t>
  </si>
  <si>
    <t xml:space="preserve">TRANSFERENCIAS AL RESTO DEL SECTOR PUBLICO </t>
  </si>
  <si>
    <t>SUBSIDIOS Y SUBVENCIONES</t>
  </si>
  <si>
    <t>AYUDAS SOCIALES</t>
  </si>
  <si>
    <t xml:space="preserve">PENSIONES Y JUBILACIONES	</t>
  </si>
  <si>
    <t>TRANSFERENCIAS A FIDEICOMISOS, MANDATOS Y CONTRATOS ANÁLOGOS</t>
  </si>
  <si>
    <t>TRANSFERENCIAS A LA SEGURIDAD SOCIAL</t>
  </si>
  <si>
    <t>DONATIVOS</t>
  </si>
  <si>
    <t xml:space="preserve">TRANSFERENCIAS AL EXTERIOR	</t>
  </si>
  <si>
    <t>Participaciones y Aportaciones</t>
  </si>
  <si>
    <t>PARTICIPACIONES</t>
  </si>
  <si>
    <t>APORTACIONES</t>
  </si>
  <si>
    <t xml:space="preserve">CONVENIOS	</t>
  </si>
  <si>
    <t>Intereses, Comisiones y Otros Gastos de la Deuda Pública</t>
  </si>
  <si>
    <t xml:space="preserve">INTERESES DE LA DEUDA PÚBLICA	</t>
  </si>
  <si>
    <t>COMISIONES DE LA DEUDA PÚBLICA</t>
  </si>
  <si>
    <t>GASTOS DE LA DEUDA PÚBLICA</t>
  </si>
  <si>
    <t>COSTO POR COBERTURAS</t>
  </si>
  <si>
    <t xml:space="preserve">APOYOS FINANCIEROS	</t>
  </si>
  <si>
    <t>Otros Gastos y Pérdidas Extraordinarias</t>
  </si>
  <si>
    <t>ESTIMACIONES, DEPRECIACIONES, DETERIOROS, OBSOLESCENCIA Y AMORTIZACIONES</t>
  </si>
  <si>
    <t xml:space="preserve">PROVISIONES	</t>
  </si>
  <si>
    <t>DISMINUCIÓN DE INVENTARIOS</t>
  </si>
  <si>
    <t>OTROS GASTOS</t>
  </si>
  <si>
    <t>Inversión Pública</t>
  </si>
  <si>
    <t xml:space="preserve">INVERSIÓN PÚBLICA NO CAPITALIZABLE </t>
  </si>
  <si>
    <t>Resultados del Ejercicio (Ahorro/Desahorro)</t>
  </si>
  <si>
    <t>Transferencias Internas Y Asignaciones Al Sector Público</t>
  </si>
  <si>
    <t>Transferencias Al Resto Del Sector Público</t>
  </si>
  <si>
    <t xml:space="preserve">INCREMENTO/DISMINUCIÓN NETA EN EL EFECTIVO Y EQUIVALENTES AL EFECTIVO </t>
  </si>
  <si>
    <t>EFECTIVO Y EQUIVALENTES AL EFECTIVO AL INICIO DEL EJERCICIO</t>
  </si>
  <si>
    <t xml:space="preserve">EFECTIVO Y EQUIVALENTES AL EFECTIVO AL FINAL DEL EJERCICIO	</t>
  </si>
  <si>
    <t xml:space="preserve">Pensiones y Jubilaciones </t>
  </si>
  <si>
    <t>POZOS</t>
  </si>
  <si>
    <t>3.4  Otros Gastos</t>
  </si>
  <si>
    <t>3.5  Otros Gastos Contables No Presupuestarios</t>
  </si>
  <si>
    <t>3.6  Materiales y suministros</t>
  </si>
  <si>
    <t>Correspondiente del 01 de Enero al 31 Diciembre 2024</t>
  </si>
  <si>
    <t>SANTANDER SERFIN 52-18101044-8</t>
  </si>
  <si>
    <t>SCOTIABANK INVERLAT 4158-0</t>
  </si>
  <si>
    <t>BANORTE 0113819151</t>
  </si>
  <si>
    <t>BANAMEX 172201115</t>
  </si>
  <si>
    <t>BANCOMER 163668657</t>
  </si>
  <si>
    <t>SANTANDER CONVENIO 65509912654</t>
  </si>
  <si>
    <t>BANCO AZTECA CTA. NO. 127180001548891625</t>
  </si>
  <si>
    <t>BANCO SANTANDER MEXICANO</t>
  </si>
  <si>
    <r>
      <rPr>
        <b/>
        <sz val="9"/>
        <color theme="1"/>
        <rFont val="Arial"/>
        <family val="2"/>
      </rPr>
      <t>a) Las Cuentas por Cobrar a Corto Plazo. S</t>
    </r>
    <r>
      <rPr>
        <sz val="9"/>
        <color theme="1"/>
        <rFont val="Arial"/>
        <family val="2"/>
      </rPr>
      <t>e integran por los saldos de las cajas recaudadoras externas</t>
    </r>
  </si>
  <si>
    <t>a)ANTICIPO A PROVEEDORES POR ADQUISICIÓN DE BIENES Y PRESTACIÓN DE SERVICIOS A CORTO PLAZO</t>
  </si>
  <si>
    <t>b)ANTICIPO A PROVEEDORES POR ADQUISICIÓN DE BIENES INMUEBLES Y MUEBLES A CORTO PLAZO</t>
  </si>
  <si>
    <t>c)ANTICIPO A CONTRATISTAS POR OBRAS PÚBLICAS A CORTO PLAZO</t>
  </si>
  <si>
    <t>d)OTROS DERECHOS A RECIBIR BIENES O SERVICIOS A CORTO PLAZO</t>
  </si>
  <si>
    <t>OTROS ACTIVOS CIRCULANTES 1190</t>
  </si>
  <si>
    <t>VALORES EN GARANTÍA</t>
  </si>
  <si>
    <t xml:space="preserve">EFECTIVO Y EQUIVALENTES </t>
  </si>
  <si>
    <t xml:space="preserve">DERECHOS A RECIBIR BIENES O SERVICIOS </t>
  </si>
  <si>
    <t>DERECHOS A RECIBIR EFECTIVO O EQUIVALENTES</t>
  </si>
  <si>
    <t>BIENES DISPONIBLES PARA SU TRANSFORMACIÓN O CONSUMO (INVENTARIOS)</t>
  </si>
  <si>
    <t>ACTIVO</t>
  </si>
  <si>
    <t xml:space="preserve">ACTIVO CIRULANTE </t>
  </si>
  <si>
    <t>TOTAL DE ACTIVO CIRCULANTE</t>
  </si>
  <si>
    <t xml:space="preserve">ACTIVO NO CIRULANTE </t>
  </si>
  <si>
    <t xml:space="preserve">ACTIVOS INTANGIBLES </t>
  </si>
  <si>
    <t>ACTIVOS DIFERIDOS</t>
  </si>
  <si>
    <t>ESTUDIOS, FORMULACIÓN Y EVALUACIÓN DE PROYECTOS</t>
  </si>
  <si>
    <t>Ejecución de proyectos productivos no incluidos en conceptos anteriores de este capítulo</t>
  </si>
  <si>
    <t xml:space="preserve">PASIVO </t>
  </si>
  <si>
    <t xml:space="preserve">TOTAL ACTIVO </t>
  </si>
  <si>
    <t xml:space="preserve">CUENTAS POR  PAGAR A CORTO PLAZO </t>
  </si>
  <si>
    <t>INGRESOS POR CLASIFICAR</t>
  </si>
  <si>
    <t>TOTAL DE PASIVO CIRCULANTE</t>
  </si>
  <si>
    <t>PASIVO NO  CIRCULANTE</t>
  </si>
  <si>
    <t>TOTAL PASIVO</t>
  </si>
  <si>
    <t xml:space="preserve">HACIENDA PÚBLICA/PATRIMONIO </t>
  </si>
  <si>
    <t>HACIENDA PÚBLICA Y PATRIMONIO CONTRIBUIDO</t>
  </si>
  <si>
    <t>HACIENDA PÚBLICA Y PATRIMONIO GENERADO</t>
  </si>
  <si>
    <t>TOTAL DE PASIVO NO CIRCULANTE</t>
  </si>
  <si>
    <t>PATRIMONIO JMAS CUAUHTÉMOC</t>
  </si>
  <si>
    <t>APORTACIONES AL PATRIMONIO</t>
  </si>
  <si>
    <t>SUPERAVIT POR REVALUACIÓN</t>
  </si>
  <si>
    <t>RESULTADOS DE EJERCICIOS ANTERIORES</t>
  </si>
  <si>
    <t>RESULTADO DEL EJERCICIO 2010</t>
  </si>
  <si>
    <t>RESULTADO DEL EJERCICIO 2011</t>
  </si>
  <si>
    <t>RESULTADO DEL EJERCICIO 2012</t>
  </si>
  <si>
    <t>RESULTADO DEL EJERCICIO 2013</t>
  </si>
  <si>
    <t>RESULTADO DEL EJERCICIO 2014</t>
  </si>
  <si>
    <t>RESULTADO DEL EJERCICIO 2015</t>
  </si>
  <si>
    <t>RESULTADO DEL EJERCICIO 2016</t>
  </si>
  <si>
    <t>RESULTADO DEL EJERCICIO 2017</t>
  </si>
  <si>
    <t>RESULTADO DEL EJERCICIO 2018</t>
  </si>
  <si>
    <t>RESULTADO DEL EJERCICIO 2019</t>
  </si>
  <si>
    <t>RESULTADO DE EJERCICIOS ANTERIORES 2020</t>
  </si>
  <si>
    <t>RESULTADO DE EJERCICIOS ANTERIORES 2021</t>
  </si>
  <si>
    <t>RESULTADO DE EJERCICIOS ANTERIORES 2022</t>
  </si>
  <si>
    <t>RESULTADO DE EJERCICIOS ANTERIORES 2023</t>
  </si>
  <si>
    <t>RECTIFICACIONES DE RESULTADOS DE EJERCICIOS ANTERIORES</t>
  </si>
  <si>
    <t>APLICACION EN OBRA REA 2022</t>
  </si>
  <si>
    <t>APLICACION EN OBRA REA 2023</t>
  </si>
  <si>
    <t>Resultado del Ejercicio 2005</t>
  </si>
  <si>
    <t>Resultado del Ejercicio 2006</t>
  </si>
  <si>
    <t>Resultado del Ejercicio 2007</t>
  </si>
  <si>
    <t>Resultado del Ejercicio 2008</t>
  </si>
  <si>
    <t>Resultado del Ejercicio 2009</t>
  </si>
  <si>
    <t>Resultado de Ejercicio 2010</t>
  </si>
  <si>
    <t>Resultado del Ejercicio 2011</t>
  </si>
  <si>
    <t>Resultado de Ejercicio 2012</t>
  </si>
  <si>
    <t>Resultado del Ejercicio 2013</t>
  </si>
  <si>
    <t>Resultado del Ejercicio 2014</t>
  </si>
  <si>
    <t>Resultado del Ejercicio 2015</t>
  </si>
  <si>
    <t>Resultado del Ejercicio 2016</t>
  </si>
  <si>
    <t>Resultado del Ejercicio 2017</t>
  </si>
  <si>
    <t>Resultado del Ejercicio 2018</t>
  </si>
  <si>
    <t>cambios por errores contables  del Ejercicio 2019</t>
  </si>
  <si>
    <t>cambios por errores contables  del Ejercicio 2020</t>
  </si>
  <si>
    <t>cambios por errores contables  del Ejercicio 2021</t>
  </si>
  <si>
    <t>cambios por errores contables  del Ejercicio 2022</t>
  </si>
  <si>
    <t>TOTAL HACIENDA PÚBLICA Y PATRIMONIO GENERADO</t>
  </si>
  <si>
    <t>Resultado del Ejercicio Actual 2024</t>
  </si>
  <si>
    <t xml:space="preserve">TOTAL DE PASIVO Y HACIENDA PÚBLICA/PATRIMONIO </t>
  </si>
  <si>
    <t>En el periodo que se informa no hubo variaciones al Patrimonio Contribuido</t>
  </si>
  <si>
    <t>GASTOS DE FUNCIONAMIENTO: Se clasifica en</t>
  </si>
  <si>
    <t xml:space="preserve">MATERIALES Y SUMINISTROS: Estos se clasifican en *Material de Administración y Suministros, aquí se registra la compra de toda la papelería y equipo menor de oficina *Material de Limpieza, *Impresiones oficiales, *Cartuchos y Tóner, *Alimenticios y Utensilios que a su vez se divide en Productos alimenticios y utensilios para el servicio de la alimentación, *Material y Artículos de construcción y reparación donde se contabilizan todos los gastos para comprar productos para la reparación de calles, mantenimiento de edificio, mantenimiento de tomas, alcantarillado, etc., *Productos Químicos Básicos se registran las compras de medicinas para el botiquín, el ácido sulfúrico *Otros productos químicos donde se registra el cloro e hipoclorito, la bacteria bactrovir *Combustibles y lubricantes donde se registra la compra de gasolina, diésel, lubricantes y aditivos, *Vestuario, Blancos prendas de seguridad,-Herramientas y accesorios menores de equipo de cómputo y tecnología de la información como cable, reguladores, swich, disco sólidos, etc. *Herramientas y Refacciones menores que se divide en herramientas menores donde se contabilizan la compra de gavetas, cinceles, tijeras para cortar tubo, etc. ,Herramientas y refacciones menores de equipo de transporte como las llantas, tornillos, repuestos de bombas, etc. -Refacciones de maquinaria y otros equipos como el servicio para retros, cajas de dirección , bolsas de aire, bandas etc.,, -Refacciones y accesorios a infraestructura donde se registran las refacciones para las tomas domiciliarias, refacciones a macro y micro , refacciones y accesorios para la instalación  de medidores -Refacciones y accesorios a infraestructura de alcantarillado, donde se registran las refacciones para el sistema de tratamiento, refacciones para alcantarillado, mantenimiento a la planta, -Refacciones y accesorios de equipo de radio y comunicación como la compra de antenas, teléfonos inalámbricos y bridas para sujeción de retenida, -Refacciones y accesorios de equipo de cloración como las bombas dosificadoras de líquidos, interruptor, mantenimiento al equipo de cloración,-Refacciones y accesorios equipo  de bombeo e instalación eléctrica como contactor de 50amp, material e instalación de base para bombeo,-Materiales para bacheo como el concreto, disco diamante, etc. </t>
  </si>
  <si>
    <t>SERVICIOS GENERALES se clasifican en: *Servicios Básicos como la energía eléctrica que es uno de los rubros que más gasto se genera, el gas, la telefonía tradicional , servicios de acceso a redes, servicios postales, servicios integrales, *Servicios de arrendamiento aquí se  registran las rentas de pozos que este ente tiene, ya que por la falta de agua es necesario arrendar pozos para el abastecimiento de agua potable, *Servicios Legales de donde se registran los honorarios de los comisarios de la función pública, de los auditores externos, así como el pago al despacho que recupera el IVA a favor, *Servicios de Capacitación pago de honorarios por elaboración de acta de consejo ,*Servicio de vigilancia a la planta tratadora y oficinas  *Servicios de Laboratorio donde se registran los análisis de agua por parte de la JCAS, *Servicios Financieros donde se registran las comisiones bancarias, *Fletes y Maniobras por reparación de cubiertas y tazones, maniobra de grúas, *Seguros de Vehículos, *Gastos de Ejecución , *Servicios de Instalación, reparación que a su vez de divide en -Conservación y mantenimiento menor de inmuebles por pintura y mano de obra, --Reparación instalación y  mantenimiento de equipo de cómputo y tecnología por mantenimiento a impresoras y computadoras, -Reparación y mantenimiento de equipo de transporte por lavados, cambios de aceite, filtros , retenes, etc. ,-Instalación, reparación y mantenimiento de maquinaria y otros equipos y herramientas como compra de pernos, servicios a retro, cables y conexiones, etc. , -Servicio de Fumigación y Jardinería, -Reparación, mantenimiento y conservación de infraestructura hidráulica, -Reparación y mantenimiento infraestructura Alcantarillado, -Reparación y Mantenimiento de Equipo de Bombeo, *Servicios de Comunicación. *Servicio de Traslado donde se registra la alimentación, peajes y estacionamientos del personal por viáticos, *Reuniones oficiales donde se contabiliza los gastos cuando se realizan reuniones con la gente de la Junta Central o bien reuniones con otras juntas para mesas de trabajo, etc.*Otros Servicios Generales aquí se registran los gastos por impuestos y derechos como son el 5% y DFE, las multas y accesorios.</t>
  </si>
  <si>
    <t>TRANSFERENCIAS, ASIGNACIONES, SUBSIDIOS Y OTROS en esta cuenta se registran los apoyos a comunidades varias o aportaciones para proyectos a otras instituciones</t>
  </si>
  <si>
    <t>OTROS GASTOS Y PERDIDAS donde se registran las depreciaciones.</t>
  </si>
  <si>
    <t>OBRA PÚBLICA EN BIENES PROPIOS</t>
  </si>
  <si>
    <t>MOBILIARIO Y EQUIPO DE ADMINISTRACIÓN</t>
  </si>
  <si>
    <t>MAQUINARIA, OTROS EQUIPOS Y HERRAMIENTAS</t>
  </si>
  <si>
    <t xml:space="preserve"> Detalle de las adquisiciones de Bienes Muebles e Inmuebles  (Al momento contable del pagado)</t>
  </si>
  <si>
    <t xml:space="preserve">I)    </t>
  </si>
  <si>
    <t xml:space="preserve">II)     </t>
  </si>
  <si>
    <t>II)</t>
  </si>
  <si>
    <t>IV)</t>
  </si>
  <si>
    <t>Representan los derechos de cobro originados en el desarrollo de las actividades de la Junta Municipal de Agua y Saneamiento de Cuauhtémoc Chih, de los cuales se espera recibir una contraprestación representada en recursos, bienes o servicios.</t>
  </si>
  <si>
    <t xml:space="preserve">Deposito en garantía que se hacen a CFE por los nuevos servicios contratados en los pozos </t>
  </si>
  <si>
    <t xml:space="preserve">Este ente Junta Municipal de Agua y Saneamiento utiliza el método de promedios en el sistema que maneja el almacén para registrar las entradas y salidas.  En el mes de noviembre del 2021 se procedió a mandar el saldo de almacén a sus REAS por autorización de la junta de consejo en acta  celebrado el día 14 de Octubre del 2021 en ACUERDO28/ORDINARIO/2021, Numeral 7 saldo que correspondía a años anteriores ya que antes de utilizar el sistema de contabilidad gubernamental todos los productos que entraba al almacén se registraba en esta cuenta y era hasta su salida cuando se  registraba en su gasto correspondiente. Ahora con el nuevo sistema todo lo que entra al almacén ya entra etiquetado en su gasto correspondiente. El almacén esta registrado en la  cuenta 1151-3-02 con una contracuneta  2112-1-000311, para llevar un mejor control. aunado a esto en el área de contabilidad se maneja un Excel donde se manejan las entradas y salidas que se realizaron en el almacén y se concilia con un reporte que genera el sistema de almacén. </t>
  </si>
  <si>
    <t xml:space="preserve">El importe de esta cuenta esta constituido principalmente por: Aportaciones de Seguridad Social (patronal), mismas que se pagan cada mes; RCV que se paga bimestralmente; Prima Vacacional, cuyo importe se paga en enero y en el mes de junio, al igual que la prestación de la  aportación a la vivienda del 5%; </t>
  </si>
  <si>
    <t>Representa los recursos depositados por las cajas externas, así como los anticipos de agua y los depósitos no identificados en conciliaciones.</t>
  </si>
  <si>
    <t xml:space="preserve">Son los ingresos por servicio de agua, alcantarillado y saneamiento pagados a tiempo, así como el rezago, se incluyen los derechos por suministro gravado y derechos de suministro a fraccionadores, derecho de descarga a colectores de agua tratada, la contratación de servicios , línea general de agua potable, alcantarillado, instalación de los servicios, reposición de tomas de agua potable, alcantarillado y saneamiento, suspensión de servicios, cuotas por reconexión, ingresos por  proceso por permisos y cuotas. </t>
  </si>
  <si>
    <t>SERVICIOS PERSONALES que incluyen los sueldos y salarios a personal de base, eventuales, remuneraciones adicionales que incluye la prima vacacional, dominical, horas extraordinarias, compensaciones, incentivos de productividad *Seguridad Social que incluye las aportaciones al IMSS, se paga el 5% de aportaciones para el fondo de vivienda (que se les brinda a los empleados para que hagan remodelaciones a sus viviendas), aportaciones para seguros de vida *Otras prestaciones que incluyen las aportaciones para cuotas del ahorro para el retiro (RCV) e indemnizaciones.</t>
  </si>
  <si>
    <t>TOTAL DE ACTIVO NO CIRCULANTE</t>
  </si>
  <si>
    <t xml:space="preserve">OTROS PASIVOS A CORTO PLAZO </t>
  </si>
  <si>
    <t xml:space="preserve">Proveedores por Pagar a Corto Plazo </t>
  </si>
  <si>
    <t>El importe de esta cuenta esta constituido por el adeudo a proveedores de este ente no mayor a 11 meses</t>
  </si>
  <si>
    <t>Devoluciones de la Ley de Ingresos Por Pagar a Corto Plazo</t>
  </si>
  <si>
    <t>Representa la rentencion que se hace al usuario por concepto de derechos federales de extraccion.</t>
  </si>
  <si>
    <t>PASIVO NO CIRCULANTE  $ 82,550,493 ;  que se compone de  Otros documentos por pagar a L.P. $49,770,961 los cuales están integrados por  un saldo muy antiguo de una deuda ante Gobierno del Estado de Chihuahua $5,958,766 deuda que se generó en la administración anterior para realizar pagos al IMSS,  adeudos con la Junta Central de Agua y Saneamiento por una planta de tratamiento $38,022,391, un vactor $5,489,804. En la cuenta de  Provisiones a Largo Plazo $32,974,284 donde se encuentra un adeudo  con la Junta Central de Agua y Saneamiento por las cuotas del 5%  $628,432. (al cual se le realiza un abono mensualmente con el fin de pagar esa deuda),  y a la Comisión Nacional de agua por concepto de Derechos Federales de Extracción $32,151,100.</t>
  </si>
  <si>
    <t>AL 31 de Diciembre 2024</t>
  </si>
  <si>
    <r>
      <rPr>
        <b/>
        <sz val="9"/>
        <rFont val="Arial"/>
        <family val="2"/>
      </rPr>
      <t>b) Deudores Diversos por Cobrar a corto plazo.</t>
    </r>
    <r>
      <rPr>
        <sz val="9"/>
        <rFont val="Arial"/>
        <family val="2"/>
      </rPr>
      <t xml:space="preserve"> Representa el monto de los derechos de cobro a favor de la JUNTA MUNICIPAL DE AGUA Y SANEAMIENTO CUAUHTEMOC por $1,763,907  principalmente por  deudores por concepto de venta de micromedidores $28,193.54, medidores de agua tratada $104,931, así como otros deudores que comprende principalmente el adeudo de la exfuncionaria Araceli Corral Lozoya por $1,328,433;tambien esta incluida en esta cuenta la  deuda de la Junta Rural de Col. Álvaro Obregón $72,082 el cual tiene un convenio y realiza abonos mensual o bimensualmente.</t>
    </r>
  </si>
  <si>
    <t>El saldo mas cualitativo en este rubro es la cuenta de Aracely Corral Lozoya (exfuncionaria ) $1,328,433 esta cuenta esta auditada y mantiene un juicio por parte de la JCAS )</t>
  </si>
  <si>
    <t xml:space="preserve">  OTROS DERECHOS A RECIBIR $ 25,125,513, aquí se encuentra el IVA devengado $ 1,390,397  y la cuenta de  IVA por recuperar $23,735,117; A partir de junio de 2024 se esta trabajando en la recuperación del saldo a favor de IVA</t>
  </si>
  <si>
    <t>cambios por errores contables  del Ejercicio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</si>
</sst>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quot;$&quot;#,##0"/>
    <numFmt numFmtId="6" formatCode="&quot;$&quot;#,##0;[Red]\-&quot;$&quot;#,##0"/>
    <numFmt numFmtId="7" formatCode="&quot;$&quot;#,##0.00;\-&quot;$&quot;#,##0.00"/>
    <numFmt numFmtId="44" formatCode="_-&quot;$&quot;* #,##0.00_-;\-&quot;$&quot;* #,##0.00_-;_-&quot;$&quot;* &quot;-&quot;??_-;_-@_-"/>
    <numFmt numFmtId="43" formatCode="_-* #,##0.00_-;\-* #,##0.00_-;_-* &quot;-&quot;??_-;_-@_-"/>
    <numFmt numFmtId="164" formatCode="_(&quot;$&quot;* #,##0.00_);_(&quot;$&quot;* \(#,##0.00\);_(&quot;$&quot;* &quot;-&quot;??_);_(@_)"/>
    <numFmt numFmtId="165" formatCode="&quot;$&quot;\ #,###,###"/>
    <numFmt numFmtId="166" formatCode="_(&quot;$&quot;* #,##0_);_(&quot;$&quot;* \(#,##0\);_(&quot;$&quot;* &quot;-&quot;??_);_(@_)"/>
    <numFmt numFmtId="167" formatCode="&quot;$&quot;#,##0.00"/>
    <numFmt numFmtId="168" formatCode="_-[$$-80A]* #,##0.00_-;\-[$$-80A]* #,##0.00_-;_-[$$-80A]* &quot;-&quot;??_-;_-@_-"/>
    <numFmt numFmtId="169" formatCode="&quot;$&quot;#,##0"/>
    <numFmt numFmtId="170" formatCode="_-[$$-80A]* #,##0_-;\-[$$-80A]* #,##0_-;_-[$$-80A]* &quot;-&quot;??_-;_-@_-"/>
  </numFmts>
  <fonts count="17">
    <font>
      <sz val="10"/>
      <color rgb="FF000000"/>
      <name val="Times New Roman"/>
      <charset val="204"/>
    </font>
    <font>
      <sz val="11"/>
      <color theme="1"/>
      <name val="Calibri"/>
      <family val="2"/>
      <scheme val="minor"/>
    </font>
    <font>
      <sz val="11"/>
      <color theme="1"/>
      <name val="Calibri"/>
      <family val="2"/>
      <scheme val="minor"/>
    </font>
    <font>
      <sz val="9"/>
      <name val="Arial"/>
      <family val="2"/>
    </font>
    <font>
      <b/>
      <sz val="9"/>
      <name val="Arial"/>
      <family val="2"/>
    </font>
    <font>
      <i/>
      <sz val="9"/>
      <name val="Arial"/>
      <family val="2"/>
    </font>
    <font>
      <sz val="9"/>
      <color rgb="FF000000"/>
      <name val="Arial"/>
      <family val="2"/>
    </font>
    <font>
      <i/>
      <sz val="9"/>
      <color rgb="FF000000"/>
      <name val="Arial"/>
      <family val="2"/>
    </font>
    <font>
      <b/>
      <sz val="9"/>
      <color rgb="FF000000"/>
      <name val="Arial"/>
      <family val="2"/>
    </font>
    <font>
      <sz val="9"/>
      <color theme="1"/>
      <name val="Symbol"/>
      <family val="1"/>
      <charset val="2"/>
    </font>
    <font>
      <sz val="9"/>
      <color theme="1"/>
      <name val="Arial"/>
      <family val="2"/>
    </font>
    <font>
      <b/>
      <sz val="9"/>
      <color theme="1"/>
      <name val="Arial"/>
      <family val="2"/>
    </font>
    <font>
      <u/>
      <sz val="10"/>
      <color indexed="12"/>
      <name val="Arial"/>
      <family val="2"/>
    </font>
    <font>
      <sz val="10"/>
      <color rgb="FF000000"/>
      <name val="Times New Roman"/>
      <family val="1"/>
    </font>
    <font>
      <sz val="6.5"/>
      <color rgb="FF000000"/>
      <name val="Arial"/>
      <family val="2"/>
    </font>
    <font>
      <sz val="10"/>
      <color rgb="FF000000"/>
      <name val="Times New Roman"/>
      <family val="1"/>
    </font>
    <font>
      <sz val="11"/>
      <color rgb="FF000000"/>
      <name val="Aptos"/>
      <family val="2"/>
    </font>
  </fonts>
  <fills count="6">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
      <patternFill patternType="solid">
        <fgColor indexe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4">
    <xf numFmtId="0" fontId="0" fillId="0" borderId="0"/>
    <xf numFmtId="0" fontId="12" fillId="0" borderId="0" applyNumberFormat="0" applyFill="0" applyBorder="0" applyAlignment="0" applyProtection="0">
      <alignment vertical="top"/>
      <protection locked="0"/>
    </xf>
    <xf numFmtId="164" fontId="13" fillId="0" borderId="0" applyFont="0" applyFill="0" applyBorder="0" applyAlignment="0" applyProtection="0"/>
    <xf numFmtId="0" fontId="13" fillId="0" borderId="0"/>
    <xf numFmtId="44" fontId="13" fillId="0" borderId="0" applyFont="0" applyFill="0" applyBorder="0" applyAlignment="0" applyProtection="0"/>
    <xf numFmtId="9" fontId="13"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0" fontId="1" fillId="0" borderId="0"/>
    <xf numFmtId="43" fontId="1" fillId="0" borderId="0" applyFont="0" applyFill="0" applyBorder="0" applyAlignment="0" applyProtection="0"/>
    <xf numFmtId="44" fontId="13" fillId="0" borderId="0" applyFont="0" applyFill="0" applyBorder="0" applyAlignment="0" applyProtection="0"/>
    <xf numFmtId="9" fontId="15" fillId="0" borderId="0" applyFont="0" applyFill="0" applyBorder="0" applyAlignment="0" applyProtection="0"/>
  </cellStyleXfs>
  <cellXfs count="435">
    <xf numFmtId="0" fontId="0" fillId="0" borderId="0" xfId="0" applyAlignment="1">
      <alignment horizontal="left" vertical="top"/>
    </xf>
    <xf numFmtId="0" fontId="8" fillId="0" borderId="0" xfId="0" applyFont="1" applyAlignment="1">
      <alignment horizontal="left" vertical="top"/>
    </xf>
    <xf numFmtId="0" fontId="6" fillId="0" borderId="0" xfId="0" applyFont="1" applyAlignment="1">
      <alignment vertical="top"/>
    </xf>
    <xf numFmtId="0" fontId="6" fillId="0" borderId="0" xfId="0" applyFont="1" applyAlignment="1">
      <alignment horizontal="left"/>
    </xf>
    <xf numFmtId="49" fontId="3" fillId="0" borderId="12" xfId="0" applyNumberFormat="1" applyFont="1" applyBorder="1" applyAlignment="1">
      <alignment vertical="center" wrapText="1"/>
    </xf>
    <xf numFmtId="49" fontId="3" fillId="0" borderId="13" xfId="0" applyNumberFormat="1" applyFont="1" applyBorder="1" applyAlignment="1">
      <alignment vertical="center" wrapText="1"/>
    </xf>
    <xf numFmtId="164" fontId="11" fillId="0" borderId="0" xfId="2" applyFont="1" applyBorder="1" applyAlignment="1"/>
    <xf numFmtId="0" fontId="6" fillId="0" borderId="11" xfId="0" applyFont="1" applyBorder="1" applyAlignment="1">
      <alignment horizontal="left" vertical="top"/>
    </xf>
    <xf numFmtId="0" fontId="4" fillId="0" borderId="22" xfId="0" applyFont="1" applyBorder="1" applyAlignment="1">
      <alignment vertical="top"/>
    </xf>
    <xf numFmtId="0" fontId="4" fillId="0" borderId="11" xfId="0" applyFont="1" applyBorder="1" applyAlignment="1">
      <alignment vertical="top"/>
    </xf>
    <xf numFmtId="0" fontId="6" fillId="0" borderId="22" xfId="0" applyFont="1" applyBorder="1" applyAlignment="1">
      <alignment vertical="top" wrapText="1"/>
    </xf>
    <xf numFmtId="0" fontId="10" fillId="0" borderId="22" xfId="0" applyFont="1" applyBorder="1"/>
    <xf numFmtId="0" fontId="4" fillId="0" borderId="11" xfId="0" applyFont="1" applyBorder="1" applyAlignment="1">
      <alignment horizontal="left" vertical="top"/>
    </xf>
    <xf numFmtId="0" fontId="3" fillId="0" borderId="11" xfId="0" applyFont="1" applyBorder="1" applyAlignment="1">
      <alignment vertical="top" wrapText="1"/>
    </xf>
    <xf numFmtId="0" fontId="3" fillId="0" borderId="22" xfId="0" applyFont="1" applyBorder="1" applyAlignment="1">
      <alignment vertical="top" wrapText="1"/>
    </xf>
    <xf numFmtId="0" fontId="10" fillId="0" borderId="22" xfId="0" applyFont="1" applyBorder="1" applyAlignment="1">
      <alignment horizontal="left" wrapText="1"/>
    </xf>
    <xf numFmtId="4" fontId="10" fillId="0" borderId="22" xfId="0" applyNumberFormat="1" applyFont="1" applyBorder="1"/>
    <xf numFmtId="0" fontId="6" fillId="0" borderId="22" xfId="0" applyFont="1" applyBorder="1" applyAlignment="1">
      <alignment horizontal="left"/>
    </xf>
    <xf numFmtId="0" fontId="3" fillId="0" borderId="11" xfId="0" applyFont="1" applyBorder="1" applyAlignment="1">
      <alignment horizontal="left"/>
    </xf>
    <xf numFmtId="0" fontId="6" fillId="0" borderId="18" xfId="0" applyFont="1" applyBorder="1" applyAlignment="1">
      <alignment horizontal="left" vertical="top"/>
    </xf>
    <xf numFmtId="0" fontId="8" fillId="0" borderId="20" xfId="0" applyFont="1" applyBorder="1" applyAlignment="1">
      <alignment horizontal="left"/>
    </xf>
    <xf numFmtId="0" fontId="6" fillId="0" borderId="20" xfId="0" applyFont="1" applyBorder="1" applyAlignment="1">
      <alignment horizontal="left"/>
    </xf>
    <xf numFmtId="0" fontId="6" fillId="0" borderId="11" xfId="0" applyFont="1" applyBorder="1" applyAlignment="1">
      <alignment horizontal="left"/>
    </xf>
    <xf numFmtId="0" fontId="3" fillId="0" borderId="11" xfId="0" applyFont="1" applyBorder="1" applyAlignment="1">
      <alignment vertical="top"/>
    </xf>
    <xf numFmtId="0" fontId="6" fillId="0" borderId="22" xfId="0" applyFont="1" applyBorder="1" applyAlignment="1">
      <alignment vertical="top"/>
    </xf>
    <xf numFmtId="0" fontId="3" fillId="0" borderId="11" xfId="0" applyFont="1" applyBorder="1" applyAlignment="1">
      <alignment horizontal="left" vertical="top"/>
    </xf>
    <xf numFmtId="0" fontId="10" fillId="0" borderId="17" xfId="0" applyFont="1" applyBorder="1" applyAlignment="1">
      <alignment vertical="center"/>
    </xf>
    <xf numFmtId="0" fontId="4" fillId="0" borderId="19" xfId="0" applyFont="1" applyBorder="1" applyAlignment="1">
      <alignment horizontal="left" vertical="top"/>
    </xf>
    <xf numFmtId="0" fontId="6" fillId="0" borderId="17" xfId="0" applyFont="1" applyBorder="1" applyAlignment="1">
      <alignment horizontal="left" vertical="top"/>
    </xf>
    <xf numFmtId="0" fontId="11" fillId="0" borderId="22" xfId="0" applyFont="1" applyBorder="1" applyAlignment="1" applyProtection="1">
      <alignment vertical="center" wrapText="1"/>
      <protection locked="0"/>
    </xf>
    <xf numFmtId="4" fontId="11" fillId="0" borderId="22" xfId="0" applyNumberFormat="1"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6" fillId="0" borderId="16" xfId="0" applyFont="1" applyBorder="1" applyAlignment="1">
      <alignment horizontal="left" vertical="top"/>
    </xf>
    <xf numFmtId="44" fontId="6" fillId="0" borderId="0" xfId="0" applyNumberFormat="1" applyFont="1" applyAlignment="1">
      <alignment horizontal="left" vertical="top"/>
    </xf>
    <xf numFmtId="0" fontId="4" fillId="0" borderId="0" xfId="0" applyFont="1" applyProtection="1">
      <protection locked="0"/>
    </xf>
    <xf numFmtId="164" fontId="11" fillId="0" borderId="0" xfId="2" applyFont="1" applyFill="1" applyBorder="1" applyAlignment="1">
      <alignment horizontal="center"/>
    </xf>
    <xf numFmtId="164" fontId="11" fillId="0" borderId="0" xfId="2" applyFont="1" applyFill="1" applyBorder="1" applyAlignment="1"/>
    <xf numFmtId="7" fontId="6" fillId="0" borderId="0" xfId="0" applyNumberFormat="1" applyFont="1" applyAlignment="1">
      <alignment horizontal="left" vertical="top"/>
    </xf>
    <xf numFmtId="166" fontId="6" fillId="0" borderId="0" xfId="0" applyNumberFormat="1" applyFont="1" applyAlignment="1">
      <alignment horizontal="left" vertical="top"/>
    </xf>
    <xf numFmtId="0" fontId="11" fillId="0" borderId="0" xfId="10" applyFont="1" applyProtection="1">
      <protection locked="0"/>
    </xf>
    <xf numFmtId="166" fontId="11" fillId="0" borderId="0" xfId="2" applyNumberFormat="1" applyFont="1" applyBorder="1" applyAlignment="1"/>
    <xf numFmtId="44" fontId="4" fillId="0" borderId="0" xfId="2" applyNumberFormat="1" applyFont="1" applyFill="1" applyBorder="1" applyAlignment="1"/>
    <xf numFmtId="166" fontId="10" fillId="0" borderId="0" xfId="2" applyNumberFormat="1" applyFont="1" applyFill="1" applyBorder="1" applyAlignment="1"/>
    <xf numFmtId="0" fontId="8" fillId="0" borderId="11" xfId="0" applyFont="1" applyBorder="1" applyAlignment="1">
      <alignment horizontal="center"/>
    </xf>
    <xf numFmtId="0" fontId="8" fillId="0" borderId="22" xfId="0" applyFont="1" applyBorder="1" applyAlignment="1">
      <alignment horizontal="center"/>
    </xf>
    <xf numFmtId="0" fontId="5" fillId="0" borderId="11" xfId="0" applyFont="1" applyBorder="1" applyAlignment="1">
      <alignment vertical="top" wrapText="1"/>
    </xf>
    <xf numFmtId="0" fontId="5" fillId="0" borderId="22" xfId="0" applyFont="1" applyBorder="1" applyAlignment="1">
      <alignment vertical="top" wrapText="1"/>
    </xf>
    <xf numFmtId="0" fontId="7" fillId="0" borderId="0" xfId="0" applyFont="1" applyAlignment="1">
      <alignment horizontal="left" vertical="top"/>
    </xf>
    <xf numFmtId="0" fontId="7" fillId="0" borderId="11" xfId="0" applyFont="1" applyBorder="1" applyAlignment="1">
      <alignment horizontal="left" vertical="top"/>
    </xf>
    <xf numFmtId="0" fontId="5" fillId="0" borderId="11" xfId="0" applyFont="1" applyBorder="1" applyAlignment="1">
      <alignment horizontal="left"/>
    </xf>
    <xf numFmtId="0" fontId="7" fillId="2" borderId="11" xfId="0" applyFont="1" applyFill="1" applyBorder="1" applyAlignment="1">
      <alignment horizontal="left" vertical="top"/>
    </xf>
    <xf numFmtId="0" fontId="5" fillId="0" borderId="11" xfId="0" applyFont="1" applyBorder="1" applyAlignment="1">
      <alignment horizontal="left" vertical="top"/>
    </xf>
    <xf numFmtId="0" fontId="5" fillId="0" borderId="16" xfId="0" applyFont="1" applyBorder="1" applyAlignment="1">
      <alignment horizontal="left" vertical="top"/>
    </xf>
    <xf numFmtId="0" fontId="7" fillId="0" borderId="17" xfId="0" applyFont="1" applyBorder="1" applyAlignment="1">
      <alignment vertical="top"/>
    </xf>
    <xf numFmtId="7" fontId="6" fillId="0" borderId="15" xfId="0" applyNumberFormat="1" applyFont="1" applyBorder="1" applyAlignment="1">
      <alignment horizontal="right" vertical="top" wrapText="1"/>
    </xf>
    <xf numFmtId="0" fontId="5" fillId="0" borderId="17" xfId="0" applyFont="1" applyBorder="1" applyAlignment="1">
      <alignment horizontal="left" vertical="top"/>
    </xf>
    <xf numFmtId="166" fontId="11" fillId="0" borderId="0" xfId="2" applyNumberFormat="1" applyFont="1" applyFill="1" applyBorder="1" applyAlignment="1"/>
    <xf numFmtId="168" fontId="11" fillId="0" borderId="0" xfId="2" applyNumberFormat="1" applyFont="1" applyFill="1" applyBorder="1" applyAlignment="1"/>
    <xf numFmtId="49" fontId="10" fillId="0" borderId="8" xfId="0" applyNumberFormat="1" applyFont="1" applyBorder="1"/>
    <xf numFmtId="49" fontId="10" fillId="0" borderId="9" xfId="0" applyNumberFormat="1" applyFont="1" applyBorder="1"/>
    <xf numFmtId="49" fontId="10" fillId="0" borderId="10" xfId="0" applyNumberFormat="1" applyFont="1" applyBorder="1"/>
    <xf numFmtId="167" fontId="3" fillId="0" borderId="0" xfId="2" applyNumberFormat="1" applyFont="1" applyBorder="1" applyAlignment="1" applyProtection="1">
      <alignment horizontal="right" vertical="center" wrapText="1"/>
      <protection locked="0"/>
    </xf>
    <xf numFmtId="167" fontId="11" fillId="0" borderId="0" xfId="2" applyNumberFormat="1" applyFont="1" applyBorder="1" applyAlignment="1">
      <alignment horizontal="right"/>
    </xf>
    <xf numFmtId="0" fontId="3" fillId="0" borderId="17" xfId="0" applyFont="1" applyBorder="1" applyAlignment="1" applyProtection="1">
      <alignment horizontal="justify" vertical="center" wrapText="1"/>
      <protection locked="0"/>
    </xf>
    <xf numFmtId="164" fontId="11" fillId="0" borderId="22" xfId="2" applyFont="1" applyFill="1" applyBorder="1" applyAlignment="1"/>
    <xf numFmtId="164" fontId="11" fillId="0" borderId="22" xfId="2" applyFont="1" applyFill="1" applyBorder="1" applyAlignment="1">
      <alignment horizontal="center"/>
    </xf>
    <xf numFmtId="0" fontId="11" fillId="0" borderId="22" xfId="0" applyFont="1" applyBorder="1" applyAlignment="1">
      <alignment horizontal="center"/>
    </xf>
    <xf numFmtId="166" fontId="10" fillId="0" borderId="22" xfId="2" applyNumberFormat="1" applyFont="1" applyFill="1" applyBorder="1" applyAlignment="1"/>
    <xf numFmtId="166" fontId="11" fillId="0" borderId="22" xfId="2" applyNumberFormat="1" applyFont="1" applyFill="1" applyBorder="1" applyAlignment="1"/>
    <xf numFmtId="166" fontId="11" fillId="0" borderId="22" xfId="2" applyNumberFormat="1" applyFont="1" applyBorder="1" applyAlignment="1"/>
    <xf numFmtId="0" fontId="3" fillId="0" borderId="18" xfId="0" applyFont="1" applyBorder="1" applyAlignment="1" applyProtection="1">
      <alignment horizontal="justify" vertical="center" wrapText="1"/>
      <protection locked="0"/>
    </xf>
    <xf numFmtId="0" fontId="7" fillId="0" borderId="22" xfId="0" applyFont="1" applyBorder="1" applyAlignment="1">
      <alignment horizontal="left" vertical="top"/>
    </xf>
    <xf numFmtId="0" fontId="6" fillId="0" borderId="34" xfId="0" applyFont="1" applyBorder="1" applyAlignment="1">
      <alignment horizontal="left" vertical="top"/>
    </xf>
    <xf numFmtId="0" fontId="6" fillId="0" borderId="35" xfId="0" applyFont="1" applyBorder="1" applyAlignment="1">
      <alignment horizontal="left" vertical="top"/>
    </xf>
    <xf numFmtId="0" fontId="6" fillId="0" borderId="35" xfId="0" applyFont="1" applyBorder="1" applyAlignment="1">
      <alignment vertical="top"/>
    </xf>
    <xf numFmtId="0" fontId="6" fillId="0" borderId="33" xfId="0" applyFont="1" applyBorder="1" applyAlignment="1">
      <alignment horizontal="left" vertical="top"/>
    </xf>
    <xf numFmtId="169" fontId="4" fillId="0" borderId="0" xfId="2" applyNumberFormat="1" applyFont="1" applyFill="1" applyBorder="1" applyAlignment="1"/>
    <xf numFmtId="0" fontId="4" fillId="0" borderId="11" xfId="0" applyFont="1" applyBorder="1" applyAlignment="1">
      <alignment horizontal="left"/>
    </xf>
    <xf numFmtId="0" fontId="8" fillId="0" borderId="11" xfId="0" applyFont="1" applyBorder="1" applyAlignment="1">
      <alignment horizontal="left" vertical="top"/>
    </xf>
    <xf numFmtId="0" fontId="11" fillId="0" borderId="11" xfId="0" applyFont="1" applyBorder="1" applyAlignment="1" applyProtection="1">
      <alignment horizontal="center" vertical="center" wrapText="1"/>
      <protection locked="0"/>
    </xf>
    <xf numFmtId="0" fontId="5" fillId="0" borderId="0" xfId="0" applyFont="1" applyAlignment="1">
      <alignment horizontal="left" vertical="top"/>
    </xf>
    <xf numFmtId="0" fontId="8" fillId="0" borderId="0" xfId="0" applyFont="1" applyAlignment="1">
      <alignment horizontal="left"/>
    </xf>
    <xf numFmtId="0" fontId="3" fillId="0" borderId="0" xfId="0" applyFont="1" applyAlignment="1">
      <alignment vertical="top"/>
    </xf>
    <xf numFmtId="0" fontId="4" fillId="0" borderId="0" xfId="0" applyFont="1" applyAlignment="1">
      <alignment horizontal="left" vertical="top"/>
    </xf>
    <xf numFmtId="0" fontId="10" fillId="0" borderId="0" xfId="0" applyFont="1"/>
    <xf numFmtId="0" fontId="7" fillId="2" borderId="0" xfId="0" applyFont="1" applyFill="1" applyAlignment="1">
      <alignment horizontal="left" vertical="top"/>
    </xf>
    <xf numFmtId="0" fontId="7" fillId="2" borderId="0" xfId="0" applyFont="1" applyFill="1" applyAlignment="1">
      <alignment horizontal="justify" vertical="justify" wrapText="1"/>
    </xf>
    <xf numFmtId="49" fontId="11" fillId="0" borderId="0" xfId="0" applyNumberFormat="1" applyFont="1" applyAlignment="1">
      <alignment horizontal="right"/>
    </xf>
    <xf numFmtId="0" fontId="11" fillId="0" borderId="0" xfId="0" applyFont="1" applyAlignment="1">
      <alignment horizontal="right"/>
    </xf>
    <xf numFmtId="0" fontId="6" fillId="2" borderId="0" xfId="0" applyFont="1" applyFill="1" applyAlignment="1">
      <alignment vertical="top"/>
    </xf>
    <xf numFmtId="0" fontId="3" fillId="0" borderId="0" xfId="0" applyFont="1" applyAlignment="1">
      <alignment vertical="top" wrapText="1"/>
    </xf>
    <xf numFmtId="49" fontId="11" fillId="0" borderId="0" xfId="0" applyNumberFormat="1" applyFont="1" applyAlignment="1">
      <alignment horizontal="left"/>
    </xf>
    <xf numFmtId="0" fontId="16" fillId="0" borderId="0" xfId="0" applyFont="1" applyAlignment="1">
      <alignment horizontal="left" vertical="center"/>
    </xf>
    <xf numFmtId="0" fontId="10" fillId="0" borderId="0" xfId="0" applyFont="1" applyAlignment="1">
      <alignment vertical="center"/>
    </xf>
    <xf numFmtId="0" fontId="7" fillId="0" borderId="0" xfId="0" applyFont="1" applyAlignment="1">
      <alignment vertical="top"/>
    </xf>
    <xf numFmtId="0" fontId="11" fillId="0" borderId="0" xfId="0" applyFont="1" applyAlignment="1">
      <alignment vertical="center"/>
    </xf>
    <xf numFmtId="0" fontId="8" fillId="0" borderId="0" xfId="0" applyFont="1" applyAlignment="1">
      <alignment horizontal="center"/>
    </xf>
    <xf numFmtId="0" fontId="4" fillId="0" borderId="0" xfId="0" applyFont="1" applyAlignment="1">
      <alignment vertical="top"/>
    </xf>
    <xf numFmtId="6" fontId="3" fillId="0" borderId="0" xfId="0" applyNumberFormat="1" applyFont="1" applyAlignment="1">
      <alignment horizontal="right" vertical="center" wrapText="1"/>
    </xf>
    <xf numFmtId="0" fontId="9" fillId="0" borderId="0" xfId="0" applyFont="1" applyAlignment="1">
      <alignment horizontal="center"/>
    </xf>
    <xf numFmtId="49" fontId="6" fillId="0" borderId="0" xfId="0" applyNumberFormat="1" applyFont="1" applyAlignment="1">
      <alignment horizontal="left" vertical="top"/>
    </xf>
    <xf numFmtId="0" fontId="6" fillId="0" borderId="0" xfId="0" applyFont="1" applyAlignment="1">
      <alignment vertical="top" wrapText="1"/>
    </xf>
    <xf numFmtId="0" fontId="11" fillId="0" borderId="0" xfId="0" applyFont="1"/>
    <xf numFmtId="165" fontId="8" fillId="0" borderId="0" xfId="0" applyNumberFormat="1" applyFont="1" applyAlignment="1">
      <alignment horizontal="left" vertical="top"/>
    </xf>
    <xf numFmtId="49" fontId="3" fillId="0" borderId="0" xfId="0" applyNumberFormat="1" applyFont="1" applyAlignment="1">
      <alignment vertical="top" wrapText="1"/>
    </xf>
    <xf numFmtId="0" fontId="10" fillId="0" borderId="0" xfId="0" applyFont="1" applyAlignment="1">
      <alignment horizontal="left" wrapText="1"/>
    </xf>
    <xf numFmtId="0" fontId="5" fillId="0" borderId="0" xfId="0" applyFont="1" applyAlignment="1">
      <alignment vertical="top" wrapText="1"/>
    </xf>
    <xf numFmtId="49" fontId="5" fillId="0" borderId="0" xfId="0" applyNumberFormat="1" applyFont="1" applyAlignment="1">
      <alignment vertical="top" wrapText="1"/>
    </xf>
    <xf numFmtId="6" fontId="4" fillId="0" borderId="0" xfId="0" applyNumberFormat="1" applyFont="1" applyAlignment="1">
      <alignment horizontal="right" vertical="center" wrapText="1"/>
    </xf>
    <xf numFmtId="49" fontId="10" fillId="0" borderId="0" xfId="0" applyNumberFormat="1" applyFont="1" applyAlignment="1">
      <alignment horizontal="right"/>
    </xf>
    <xf numFmtId="4" fontId="10" fillId="0" borderId="0" xfId="0" applyNumberFormat="1" applyFont="1"/>
    <xf numFmtId="0" fontId="4" fillId="0" borderId="0" xfId="0" applyFont="1" applyAlignment="1">
      <alignment horizontal="left"/>
    </xf>
    <xf numFmtId="0" fontId="5" fillId="0" borderId="0" xfId="0" applyFont="1" applyAlignment="1">
      <alignment horizontal="left"/>
    </xf>
    <xf numFmtId="0" fontId="3" fillId="0" borderId="0" xfId="0" applyFont="1" applyAlignment="1">
      <alignment horizontal="left"/>
    </xf>
    <xf numFmtId="0" fontId="4" fillId="0" borderId="0" xfId="0" applyFont="1" applyAlignment="1">
      <alignment vertical="top" wrapText="1"/>
    </xf>
    <xf numFmtId="166" fontId="4" fillId="0" borderId="0" xfId="0" applyNumberFormat="1" applyFont="1" applyAlignment="1">
      <alignment vertical="top" wrapText="1"/>
    </xf>
    <xf numFmtId="166" fontId="3" fillId="0" borderId="0" xfId="0" applyNumberFormat="1" applyFont="1" applyAlignment="1">
      <alignment vertical="top" wrapText="1"/>
    </xf>
    <xf numFmtId="166" fontId="4" fillId="0" borderId="0" xfId="0" applyNumberFormat="1" applyFont="1" applyAlignment="1" applyProtection="1">
      <alignment horizontal="justify" vertical="center" wrapText="1"/>
      <protection locked="0"/>
    </xf>
    <xf numFmtId="49" fontId="10" fillId="0" borderId="0" xfId="0" applyNumberFormat="1" applyFont="1"/>
    <xf numFmtId="169" fontId="4" fillId="0" borderId="0" xfId="0" applyNumberFormat="1" applyFont="1" applyAlignment="1" applyProtection="1">
      <alignment horizontal="right" vertical="center" wrapText="1"/>
      <protection locked="0"/>
    </xf>
    <xf numFmtId="169" fontId="3" fillId="0" borderId="0" xfId="0" applyNumberFormat="1" applyFont="1" applyAlignment="1" applyProtection="1">
      <alignment horizontal="right" vertical="center" wrapText="1"/>
      <protection locked="0"/>
    </xf>
    <xf numFmtId="0" fontId="3" fillId="0" borderId="0" xfId="0" applyFont="1" applyAlignment="1">
      <alignment horizontal="left" vertical="top"/>
    </xf>
    <xf numFmtId="0" fontId="7" fillId="0" borderId="0" xfId="0" applyFont="1" applyAlignment="1">
      <alignment horizontal="justify" vertical="justify" wrapText="1"/>
    </xf>
    <xf numFmtId="166" fontId="7" fillId="0" borderId="0" xfId="0" applyNumberFormat="1" applyFont="1" applyAlignment="1">
      <alignment horizontal="left" vertical="justify" wrapText="1"/>
    </xf>
    <xf numFmtId="0" fontId="7" fillId="0" borderId="22" xfId="0" applyFont="1" applyBorder="1" applyAlignment="1">
      <alignment horizontal="justify" vertical="justify" wrapText="1"/>
    </xf>
    <xf numFmtId="4" fontId="3" fillId="0" borderId="0" xfId="0" applyNumberFormat="1" applyFont="1" applyAlignment="1" applyProtection="1">
      <alignment horizontal="center" vertical="center" wrapText="1"/>
      <protection locked="0"/>
    </xf>
    <xf numFmtId="4" fontId="3" fillId="0" borderId="0" xfId="0" applyNumberFormat="1" applyFont="1" applyAlignment="1" applyProtection="1">
      <alignment vertical="center" wrapText="1"/>
      <protection locked="0"/>
    </xf>
    <xf numFmtId="4" fontId="4" fillId="0" borderId="0" xfId="0" applyNumberFormat="1" applyFont="1" applyAlignment="1" applyProtection="1">
      <alignment horizontal="center" vertical="center" wrapText="1"/>
      <protection locked="0"/>
    </xf>
    <xf numFmtId="6" fontId="8" fillId="0" borderId="0" xfId="0" applyNumberFormat="1" applyFont="1" applyAlignment="1">
      <alignment horizontal="center" vertical="top"/>
    </xf>
    <xf numFmtId="0" fontId="11" fillId="0" borderId="0" xfId="0" applyFont="1" applyAlignment="1" applyProtection="1">
      <alignment vertical="center" wrapText="1"/>
      <protection locked="0"/>
    </xf>
    <xf numFmtId="0" fontId="11" fillId="0" borderId="0" xfId="0" applyFont="1" applyAlignment="1" applyProtection="1">
      <alignment horizontal="center" vertical="center" wrapText="1"/>
      <protection locked="0"/>
    </xf>
    <xf numFmtId="4" fontId="11" fillId="0" borderId="0" xfId="0" applyNumberFormat="1" applyFont="1" applyAlignment="1" applyProtection="1">
      <alignment horizontal="center" vertical="center" wrapText="1"/>
      <protection locked="0"/>
    </xf>
    <xf numFmtId="5" fontId="14" fillId="0" borderId="0" xfId="0" applyNumberFormat="1" applyFont="1" applyAlignment="1">
      <alignment horizontal="right" vertical="top" wrapText="1"/>
    </xf>
    <xf numFmtId="49" fontId="10" fillId="0" borderId="2" xfId="0" applyNumberFormat="1" applyFont="1" applyBorder="1"/>
    <xf numFmtId="49" fontId="10" fillId="0" borderId="4" xfId="0" applyNumberFormat="1" applyFont="1" applyBorder="1"/>
    <xf numFmtId="49" fontId="10" fillId="0" borderId="3" xfId="0" applyNumberFormat="1" applyFont="1" applyBorder="1"/>
    <xf numFmtId="166" fontId="10" fillId="0" borderId="2" xfId="2" applyNumberFormat="1" applyFont="1" applyFill="1" applyBorder="1" applyAlignment="1"/>
    <xf numFmtId="166" fontId="10" fillId="0" borderId="4" xfId="2" applyNumberFormat="1" applyFont="1" applyFill="1" applyBorder="1" applyAlignment="1"/>
    <xf numFmtId="166" fontId="10" fillId="0" borderId="3" xfId="2" applyNumberFormat="1" applyFont="1" applyFill="1" applyBorder="1" applyAlignment="1"/>
    <xf numFmtId="0" fontId="11" fillId="0" borderId="0" xfId="2" applyNumberFormat="1" applyFont="1" applyFill="1" applyBorder="1" applyAlignment="1"/>
    <xf numFmtId="0" fontId="10" fillId="0" borderId="2" xfId="0" applyFont="1" applyBorder="1"/>
    <xf numFmtId="0" fontId="10" fillId="0" borderId="4" xfId="0" applyFont="1" applyBorder="1"/>
    <xf numFmtId="0" fontId="10" fillId="0" borderId="3" xfId="0" applyFont="1" applyBorder="1"/>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3" fillId="0" borderId="0" xfId="0" applyFont="1" applyAlignment="1" applyProtection="1">
      <alignment horizontal="justify" vertical="center" wrapText="1"/>
      <protection locked="0"/>
    </xf>
    <xf numFmtId="0" fontId="3" fillId="0" borderId="22" xfId="0" applyFont="1" applyBorder="1" applyAlignment="1" applyProtection="1">
      <alignment horizontal="justify" vertical="center" wrapText="1"/>
      <protection locked="0"/>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5" fontId="11" fillId="0" borderId="0" xfId="0" applyNumberFormat="1" applyFont="1" applyAlignment="1">
      <alignment horizontal="center"/>
    </xf>
    <xf numFmtId="0" fontId="11" fillId="0" borderId="0" xfId="0" applyFont="1" applyAlignment="1">
      <alignment horizontal="left"/>
    </xf>
    <xf numFmtId="0" fontId="11" fillId="0" borderId="22" xfId="0" applyFont="1" applyBorder="1" applyAlignment="1">
      <alignment horizontal="left"/>
    </xf>
    <xf numFmtId="0" fontId="6" fillId="0" borderId="0" xfId="0" applyFont="1" applyAlignment="1">
      <alignment horizontal="left" vertical="top"/>
    </xf>
    <xf numFmtId="0" fontId="6" fillId="0" borderId="22" xfId="0" applyFont="1" applyBorder="1" applyAlignment="1">
      <alignment horizontal="left" vertical="top"/>
    </xf>
    <xf numFmtId="0" fontId="7" fillId="0" borderId="0" xfId="0" applyFont="1" applyAlignment="1">
      <alignment horizontal="left" vertical="justify" wrapText="1"/>
    </xf>
    <xf numFmtId="0" fontId="10" fillId="0" borderId="0" xfId="0" applyFont="1" applyAlignment="1">
      <alignment horizontal="justify" vertical="justify" wrapText="1"/>
    </xf>
    <xf numFmtId="0" fontId="10" fillId="0" borderId="22" xfId="0" applyFont="1" applyBorder="1" applyAlignment="1">
      <alignment horizontal="justify" vertical="justify" wrapText="1"/>
    </xf>
    <xf numFmtId="0" fontId="3" fillId="0" borderId="22" xfId="0" applyFont="1" applyBorder="1" applyAlignment="1">
      <alignment horizontal="left" vertical="center" wrapText="1"/>
    </xf>
    <xf numFmtId="166" fontId="8" fillId="0" borderId="0" xfId="0" applyNumberFormat="1" applyFont="1" applyAlignment="1">
      <alignment horizontal="center" vertical="top"/>
    </xf>
    <xf numFmtId="166" fontId="8" fillId="0" borderId="0" xfId="0" applyNumberFormat="1" applyFont="1" applyAlignment="1">
      <alignment horizontal="right" vertical="top"/>
    </xf>
    <xf numFmtId="170" fontId="11" fillId="0" borderId="0" xfId="2" applyNumberFormat="1" applyFont="1" applyFill="1" applyBorder="1" applyAlignment="1"/>
    <xf numFmtId="0" fontId="6" fillId="0" borderId="0" xfId="0" applyFont="1" applyBorder="1" applyAlignment="1">
      <alignment horizontal="left" vertical="top"/>
    </xf>
    <xf numFmtId="49" fontId="10" fillId="0" borderId="2" xfId="0" applyNumberFormat="1" applyFont="1" applyBorder="1"/>
    <xf numFmtId="49" fontId="10" fillId="0" borderId="4" xfId="0" applyNumberFormat="1" applyFont="1" applyBorder="1"/>
    <xf numFmtId="49" fontId="10" fillId="0" borderId="3" xfId="0" applyNumberFormat="1" applyFont="1" applyBorder="1"/>
    <xf numFmtId="166" fontId="10" fillId="0" borderId="2" xfId="2" applyNumberFormat="1" applyFont="1" applyFill="1" applyBorder="1" applyAlignment="1"/>
    <xf numFmtId="166" fontId="10" fillId="0" borderId="4" xfId="2" applyNumberFormat="1" applyFont="1" applyFill="1" applyBorder="1" applyAlignment="1"/>
    <xf numFmtId="166" fontId="10" fillId="0" borderId="3" xfId="2" applyNumberFormat="1" applyFont="1" applyFill="1" applyBorder="1" applyAlignment="1"/>
    <xf numFmtId="166" fontId="10" fillId="0" borderId="2" xfId="2" applyNumberFormat="1" applyFont="1" applyBorder="1" applyAlignment="1"/>
    <xf numFmtId="166" fontId="10" fillId="0" borderId="4" xfId="2" applyNumberFormat="1" applyFont="1" applyBorder="1" applyAlignment="1"/>
    <xf numFmtId="166" fontId="10" fillId="0" borderId="3" xfId="2" applyNumberFormat="1" applyFont="1" applyBorder="1" applyAlignment="1"/>
    <xf numFmtId="49" fontId="11" fillId="3" borderId="19" xfId="0" applyNumberFormat="1" applyFont="1" applyFill="1" applyBorder="1" applyAlignment="1" applyProtection="1">
      <alignment horizontal="center" vertical="center"/>
      <protection locked="0"/>
    </xf>
    <xf numFmtId="49" fontId="11" fillId="3" borderId="20" xfId="0" applyNumberFormat="1" applyFont="1" applyFill="1" applyBorder="1" applyAlignment="1" applyProtection="1">
      <alignment horizontal="center" vertical="center"/>
      <protection locked="0"/>
    </xf>
    <xf numFmtId="49" fontId="11" fillId="3" borderId="21" xfId="0" applyNumberFormat="1" applyFont="1" applyFill="1" applyBorder="1" applyAlignment="1" applyProtection="1">
      <alignment horizontal="center" vertical="center"/>
      <protection locked="0"/>
    </xf>
    <xf numFmtId="49" fontId="4" fillId="3" borderId="11" xfId="0" applyNumberFormat="1" applyFont="1" applyFill="1" applyBorder="1" applyAlignment="1">
      <alignment horizontal="center" vertical="center" wrapText="1"/>
    </xf>
    <xf numFmtId="49" fontId="4" fillId="3" borderId="0" xfId="0" applyNumberFormat="1" applyFont="1" applyFill="1" applyAlignment="1">
      <alignment horizontal="center" vertical="center" wrapText="1"/>
    </xf>
    <xf numFmtId="49" fontId="4" fillId="3" borderId="22" xfId="0" applyNumberFormat="1" applyFont="1" applyFill="1" applyBorder="1" applyAlignment="1">
      <alignment horizontal="center" vertical="center" wrapText="1"/>
    </xf>
    <xf numFmtId="49" fontId="4" fillId="3" borderId="16" xfId="0" applyNumberFormat="1" applyFont="1" applyFill="1" applyBorder="1" applyAlignment="1" applyProtection="1">
      <alignment horizontal="center" vertical="center" wrapText="1"/>
      <protection locked="0"/>
    </xf>
    <xf numFmtId="49" fontId="4" fillId="3" borderId="17" xfId="0" applyNumberFormat="1" applyFont="1" applyFill="1" applyBorder="1" applyAlignment="1" applyProtection="1">
      <alignment horizontal="center" vertical="center" wrapText="1"/>
      <protection locked="0"/>
    </xf>
    <xf numFmtId="49" fontId="4" fillId="3" borderId="18" xfId="0" applyNumberFormat="1" applyFont="1" applyFill="1" applyBorder="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11" fillId="0" borderId="2" xfId="0" applyFont="1" applyBorder="1"/>
    <xf numFmtId="0" fontId="11" fillId="0" borderId="4" xfId="0" applyFont="1" applyBorder="1"/>
    <xf numFmtId="0" fontId="11" fillId="0" borderId="3" xfId="0" applyFont="1" applyBorder="1"/>
    <xf numFmtId="0" fontId="11" fillId="0" borderId="2" xfId="0" applyFont="1" applyBorder="1" applyAlignment="1">
      <alignment horizontal="center"/>
    </xf>
    <xf numFmtId="0" fontId="11" fillId="0" borderId="4" xfId="0" applyFont="1" applyBorder="1" applyAlignment="1">
      <alignment horizontal="center"/>
    </xf>
    <xf numFmtId="0" fontId="11" fillId="0" borderId="3" xfId="0" applyFont="1" applyBorder="1" applyAlignment="1">
      <alignment horizontal="center"/>
    </xf>
    <xf numFmtId="0" fontId="11" fillId="0" borderId="2" xfId="0" applyFont="1" applyBorder="1" applyAlignment="1">
      <alignment horizontal="right"/>
    </xf>
    <xf numFmtId="0" fontId="11" fillId="0" borderId="4" xfId="0" applyFont="1" applyBorder="1" applyAlignment="1">
      <alignment horizontal="right"/>
    </xf>
    <xf numFmtId="0" fontId="11" fillId="0" borderId="3" xfId="0" applyFont="1" applyBorder="1" applyAlignment="1">
      <alignment horizontal="right"/>
    </xf>
    <xf numFmtId="166" fontId="11" fillId="0" borderId="2" xfId="2" applyNumberFormat="1" applyFont="1" applyFill="1" applyBorder="1" applyAlignment="1"/>
    <xf numFmtId="166" fontId="11" fillId="0" borderId="4" xfId="2" applyNumberFormat="1" applyFont="1" applyFill="1" applyBorder="1" applyAlignment="1"/>
    <xf numFmtId="166" fontId="11" fillId="0" borderId="3" xfId="2" applyNumberFormat="1" applyFont="1" applyFill="1" applyBorder="1" applyAlignment="1"/>
    <xf numFmtId="0" fontId="11" fillId="0" borderId="0" xfId="0" applyFont="1" applyAlignment="1">
      <alignment horizontal="center"/>
    </xf>
    <xf numFmtId="0" fontId="11" fillId="0" borderId="15" xfId="0" applyFont="1" applyBorder="1" applyAlignment="1">
      <alignment horizontal="center"/>
    </xf>
    <xf numFmtId="0" fontId="11" fillId="0" borderId="0" xfId="2" applyNumberFormat="1" applyFont="1" applyFill="1" applyBorder="1" applyAlignment="1"/>
    <xf numFmtId="0" fontId="4" fillId="5" borderId="0" xfId="0" applyFont="1" applyFill="1" applyAlignment="1">
      <alignment horizontal="left" vertical="top" wrapText="1"/>
    </xf>
    <xf numFmtId="49" fontId="11" fillId="0" borderId="2" xfId="0" applyNumberFormat="1" applyFont="1" applyBorder="1" applyAlignment="1">
      <alignment horizontal="right"/>
    </xf>
    <xf numFmtId="49" fontId="11" fillId="0" borderId="4" xfId="0" applyNumberFormat="1" applyFont="1" applyBorder="1" applyAlignment="1">
      <alignment horizontal="right"/>
    </xf>
    <xf numFmtId="49" fontId="11" fillId="0" borderId="3" xfId="0" applyNumberFormat="1" applyFont="1" applyBorder="1" applyAlignment="1">
      <alignment horizontal="right"/>
    </xf>
    <xf numFmtId="166" fontId="11" fillId="0" borderId="2" xfId="2" applyNumberFormat="1" applyFont="1" applyBorder="1" applyAlignment="1"/>
    <xf numFmtId="166" fontId="11" fillId="0" borderId="4" xfId="2" applyNumberFormat="1" applyFont="1" applyBorder="1" applyAlignment="1"/>
    <xf numFmtId="166" fontId="11" fillId="0" borderId="3" xfId="2" applyNumberFormat="1" applyFont="1" applyBorder="1" applyAlignment="1"/>
    <xf numFmtId="0" fontId="4" fillId="0" borderId="0" xfId="0" applyFont="1" applyAlignment="1">
      <alignment horizontal="left" vertical="top" wrapText="1"/>
    </xf>
    <xf numFmtId="0" fontId="10" fillId="0" borderId="2" xfId="0" applyFont="1" applyBorder="1"/>
    <xf numFmtId="0" fontId="10" fillId="0" borderId="4" xfId="0" applyFont="1" applyBorder="1"/>
    <xf numFmtId="0" fontId="10" fillId="0" borderId="3" xfId="0" applyFont="1" applyBorder="1"/>
    <xf numFmtId="0" fontId="16" fillId="0" borderId="0" xfId="0" applyFont="1" applyAlignment="1">
      <alignment horizontal="justify" vertical="center" wrapText="1"/>
    </xf>
    <xf numFmtId="166" fontId="10" fillId="0" borderId="2" xfId="2" applyNumberFormat="1" applyFont="1" applyFill="1" applyBorder="1" applyAlignment="1">
      <alignment horizontal="right" vertical="center"/>
    </xf>
    <xf numFmtId="166" fontId="10" fillId="0" borderId="4" xfId="2" applyNumberFormat="1" applyFont="1" applyFill="1" applyBorder="1" applyAlignment="1">
      <alignment horizontal="right" vertical="center"/>
    </xf>
    <xf numFmtId="166" fontId="10" fillId="0" borderId="3" xfId="2" applyNumberFormat="1" applyFont="1" applyFill="1" applyBorder="1" applyAlignment="1">
      <alignment horizontal="right" vertical="center"/>
    </xf>
    <xf numFmtId="165" fontId="8" fillId="0" borderId="0" xfId="0" applyNumberFormat="1" applyFont="1" applyAlignment="1">
      <alignment horizontal="center" vertical="top"/>
    </xf>
    <xf numFmtId="0" fontId="11" fillId="0" borderId="1" xfId="0" applyFont="1" applyBorder="1"/>
    <xf numFmtId="0" fontId="11" fillId="0" borderId="1" xfId="0" applyFont="1" applyBorder="1" applyAlignment="1">
      <alignment horizontal="center"/>
    </xf>
    <xf numFmtId="0" fontId="10" fillId="0" borderId="1" xfId="3" applyFont="1" applyBorder="1"/>
    <xf numFmtId="165" fontId="10" fillId="0" borderId="1" xfId="0" applyNumberFormat="1" applyFont="1" applyBorder="1" applyAlignment="1">
      <alignment horizontal="right"/>
    </xf>
    <xf numFmtId="165" fontId="10" fillId="0" borderId="1" xfId="3" applyNumberFormat="1" applyFont="1" applyBorder="1"/>
    <xf numFmtId="165" fontId="11" fillId="0" borderId="1" xfId="2" applyNumberFormat="1" applyFont="1" applyBorder="1" applyAlignment="1"/>
    <xf numFmtId="165" fontId="11" fillId="0" borderId="1" xfId="2" applyNumberFormat="1" applyFont="1" applyFill="1" applyBorder="1" applyAlignment="1"/>
    <xf numFmtId="165" fontId="10" fillId="0" borderId="2" xfId="0" applyNumberFormat="1" applyFont="1" applyBorder="1" applyAlignment="1">
      <alignment horizontal="right"/>
    </xf>
    <xf numFmtId="165" fontId="10" fillId="0" borderId="4" xfId="0" applyNumberFormat="1" applyFont="1" applyBorder="1" applyAlignment="1">
      <alignment horizontal="right"/>
    </xf>
    <xf numFmtId="165" fontId="10" fillId="0" borderId="3" xfId="0" applyNumberFormat="1" applyFont="1" applyBorder="1" applyAlignment="1">
      <alignment horizontal="right"/>
    </xf>
    <xf numFmtId="166" fontId="10" fillId="0" borderId="2" xfId="2" applyNumberFormat="1" applyFont="1" applyBorder="1" applyAlignment="1">
      <alignment horizontal="center"/>
    </xf>
    <xf numFmtId="166" fontId="10" fillId="0" borderId="4" xfId="2" applyNumberFormat="1" applyFont="1" applyBorder="1" applyAlignment="1">
      <alignment horizontal="center"/>
    </xf>
    <xf numFmtId="166" fontId="10" fillId="0" borderId="3" xfId="2" applyNumberFormat="1" applyFont="1" applyBorder="1" applyAlignment="1">
      <alignment horizontal="center"/>
    </xf>
    <xf numFmtId="0" fontId="6" fillId="0" borderId="0" xfId="0" applyFont="1" applyAlignment="1">
      <alignment horizontal="left" vertical="top"/>
    </xf>
    <xf numFmtId="0" fontId="6" fillId="0" borderId="22" xfId="0" applyFont="1" applyBorder="1" applyAlignment="1">
      <alignment horizontal="left" vertical="top"/>
    </xf>
    <xf numFmtId="0" fontId="10" fillId="0" borderId="1" xfId="0" applyFont="1" applyBorder="1"/>
    <xf numFmtId="166" fontId="10" fillId="0" borderId="1" xfId="2" applyNumberFormat="1" applyFont="1" applyFill="1" applyBorder="1" applyAlignment="1"/>
    <xf numFmtId="166" fontId="10" fillId="0" borderId="2" xfId="0" applyNumberFormat="1" applyFont="1" applyBorder="1"/>
    <xf numFmtId="166" fontId="10" fillId="0" borderId="4" xfId="0" applyNumberFormat="1" applyFont="1" applyBorder="1"/>
    <xf numFmtId="166" fontId="10" fillId="0" borderId="3" xfId="0" applyNumberFormat="1" applyFont="1" applyBorder="1"/>
    <xf numFmtId="166" fontId="11" fillId="0" borderId="2" xfId="2" applyNumberFormat="1" applyFont="1" applyFill="1" applyBorder="1" applyAlignment="1">
      <alignment horizontal="right"/>
    </xf>
    <xf numFmtId="166" fontId="11" fillId="0" borderId="4" xfId="2" applyNumberFormat="1" applyFont="1" applyFill="1" applyBorder="1" applyAlignment="1">
      <alignment horizontal="right"/>
    </xf>
    <xf numFmtId="166" fontId="11" fillId="0" borderId="3" xfId="2" applyNumberFormat="1" applyFont="1" applyFill="1" applyBorder="1" applyAlignment="1">
      <alignment horizontal="right"/>
    </xf>
    <xf numFmtId="0" fontId="10" fillId="0" borderId="0" xfId="0" applyFont="1" applyAlignment="1">
      <alignment horizontal="justify" vertical="justify" wrapText="1"/>
    </xf>
    <xf numFmtId="0" fontId="10" fillId="0" borderId="22" xfId="0" applyFont="1" applyBorder="1" applyAlignment="1">
      <alignment horizontal="justify" vertical="justify" wrapText="1"/>
    </xf>
    <xf numFmtId="0" fontId="10" fillId="0" borderId="2" xfId="0" applyFont="1" applyBorder="1" applyAlignment="1">
      <alignment horizontal="left"/>
    </xf>
    <xf numFmtId="0" fontId="10" fillId="0" borderId="4" xfId="0" applyFont="1" applyBorder="1" applyAlignment="1">
      <alignment horizontal="left"/>
    </xf>
    <xf numFmtId="165" fontId="10" fillId="0" borderId="23" xfId="0" applyNumberFormat="1" applyFont="1" applyBorder="1" applyAlignment="1">
      <alignment horizontal="right"/>
    </xf>
    <xf numFmtId="0" fontId="11" fillId="0" borderId="2" xfId="0" applyFont="1" applyBorder="1" applyAlignment="1">
      <alignment horizontal="left"/>
    </xf>
    <xf numFmtId="0" fontId="11" fillId="0" borderId="4" xfId="0" applyFont="1" applyBorder="1" applyAlignment="1">
      <alignment horizontal="left"/>
    </xf>
    <xf numFmtId="0" fontId="11" fillId="0" borderId="23" xfId="0" applyFont="1" applyBorder="1" applyAlignment="1">
      <alignment horizontal="center"/>
    </xf>
    <xf numFmtId="49" fontId="3" fillId="0" borderId="2" xfId="0" applyNumberFormat="1" applyFont="1" applyBorder="1" applyAlignment="1" applyProtection="1">
      <alignment horizontal="left" vertical="center" wrapText="1"/>
      <protection locked="0"/>
    </xf>
    <xf numFmtId="49" fontId="3" fillId="0" borderId="4" xfId="0" applyNumberFormat="1" applyFont="1" applyBorder="1" applyAlignment="1" applyProtection="1">
      <alignment horizontal="left" vertical="center" wrapText="1"/>
      <protection locked="0"/>
    </xf>
    <xf numFmtId="49" fontId="3" fillId="0" borderId="23" xfId="0" applyNumberFormat="1" applyFont="1" applyBorder="1" applyAlignment="1" applyProtection="1">
      <alignment horizontal="left" vertical="center" wrapText="1"/>
      <protection locked="0"/>
    </xf>
    <xf numFmtId="165" fontId="11" fillId="0" borderId="2" xfId="2" applyNumberFormat="1" applyFont="1" applyFill="1" applyBorder="1" applyAlignment="1">
      <alignment horizontal="center"/>
    </xf>
    <xf numFmtId="165" fontId="11" fillId="0" borderId="4" xfId="2" applyNumberFormat="1" applyFont="1" applyFill="1" applyBorder="1" applyAlignment="1">
      <alignment horizontal="center"/>
    </xf>
    <xf numFmtId="165" fontId="11" fillId="0" borderId="3" xfId="2" applyNumberFormat="1" applyFont="1" applyFill="1" applyBorder="1" applyAlignment="1">
      <alignment horizontal="center"/>
    </xf>
    <xf numFmtId="165" fontId="11" fillId="0" borderId="23" xfId="2" applyNumberFormat="1" applyFont="1" applyFill="1" applyBorder="1" applyAlignment="1">
      <alignment horizontal="center"/>
    </xf>
    <xf numFmtId="0" fontId="3" fillId="0" borderId="0" xfId="0" applyFont="1" applyAlignment="1">
      <alignment horizontal="left" vertical="top" wrapText="1"/>
    </xf>
    <xf numFmtId="0" fontId="3" fillId="0" borderId="22" xfId="0" applyFont="1" applyBorder="1" applyAlignment="1">
      <alignment horizontal="left" vertical="top" wrapText="1"/>
    </xf>
    <xf numFmtId="0" fontId="3" fillId="0" borderId="2"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3" xfId="0" applyFont="1" applyBorder="1" applyAlignment="1">
      <alignment horizontal="justify" vertical="center" wrapText="1"/>
    </xf>
    <xf numFmtId="0" fontId="10" fillId="0" borderId="3" xfId="0" applyFont="1" applyBorder="1" applyAlignment="1">
      <alignment horizontal="left"/>
    </xf>
    <xf numFmtId="166" fontId="8" fillId="0" borderId="0" xfId="0" applyNumberFormat="1" applyFont="1" applyAlignment="1">
      <alignment horizontal="center" vertical="top" wrapText="1"/>
    </xf>
    <xf numFmtId="0" fontId="8" fillId="0" borderId="0" xfId="0" applyFont="1" applyAlignment="1">
      <alignment horizontal="center" vertical="top" wrapText="1"/>
    </xf>
    <xf numFmtId="6" fontId="4" fillId="0" borderId="0" xfId="0" applyNumberFormat="1" applyFont="1" applyAlignment="1">
      <alignment horizontal="center" vertical="top" wrapText="1"/>
    </xf>
    <xf numFmtId="6" fontId="3" fillId="0" borderId="0" xfId="0" applyNumberFormat="1" applyFont="1" applyAlignment="1">
      <alignment horizontal="center" vertical="top" wrapText="1"/>
    </xf>
    <xf numFmtId="0" fontId="3" fillId="0" borderId="0" xfId="0" applyFont="1" applyAlignment="1">
      <alignment horizontal="left" vertical="center" wrapText="1"/>
    </xf>
    <xf numFmtId="0" fontId="3" fillId="0" borderId="22" xfId="0" applyFont="1" applyBorder="1" applyAlignment="1">
      <alignment horizontal="left" vertical="center" wrapText="1"/>
    </xf>
    <xf numFmtId="0" fontId="4" fillId="0" borderId="0" xfId="0" applyFont="1" applyAlignment="1">
      <alignment horizontal="left" vertical="center" wrapText="1"/>
    </xf>
    <xf numFmtId="49" fontId="11" fillId="0" borderId="2" xfId="0" applyNumberFormat="1" applyFont="1" applyBorder="1" applyAlignment="1">
      <alignment horizontal="center"/>
    </xf>
    <xf numFmtId="49" fontId="11" fillId="0" borderId="4" xfId="0" applyNumberFormat="1" applyFont="1" applyBorder="1" applyAlignment="1">
      <alignment horizontal="center"/>
    </xf>
    <xf numFmtId="166" fontId="11" fillId="0" borderId="1" xfId="2" applyNumberFormat="1" applyFont="1" applyFill="1" applyBorder="1" applyAlignment="1"/>
    <xf numFmtId="166" fontId="8" fillId="0" borderId="0" xfId="0" applyNumberFormat="1" applyFont="1" applyAlignment="1">
      <alignment horizontal="center" vertical="top"/>
    </xf>
    <xf numFmtId="166" fontId="8" fillId="0" borderId="0" xfId="0" applyNumberFormat="1" applyFont="1" applyAlignment="1">
      <alignment horizontal="right" vertical="top"/>
    </xf>
    <xf numFmtId="0" fontId="11" fillId="0" borderId="1" xfId="0" applyFont="1" applyBorder="1" applyAlignment="1">
      <alignment horizontal="right"/>
    </xf>
    <xf numFmtId="170" fontId="10" fillId="0" borderId="2" xfId="2" applyNumberFormat="1" applyFont="1" applyFill="1" applyBorder="1" applyAlignment="1">
      <alignment horizontal="center"/>
    </xf>
    <xf numFmtId="170" fontId="10" fillId="0" borderId="4" xfId="2" applyNumberFormat="1" applyFont="1" applyFill="1" applyBorder="1" applyAlignment="1">
      <alignment horizontal="center"/>
    </xf>
    <xf numFmtId="170" fontId="10" fillId="0" borderId="3" xfId="2" applyNumberFormat="1" applyFont="1" applyFill="1" applyBorder="1" applyAlignment="1">
      <alignment horizontal="center"/>
    </xf>
    <xf numFmtId="170" fontId="10" fillId="0" borderId="2" xfId="2" applyNumberFormat="1" applyFont="1" applyFill="1" applyBorder="1" applyAlignment="1"/>
    <xf numFmtId="170" fontId="10" fillId="0" borderId="4" xfId="2" applyNumberFormat="1" applyFont="1" applyFill="1" applyBorder="1" applyAlignment="1"/>
    <xf numFmtId="170" fontId="10" fillId="0" borderId="3" xfId="2" applyNumberFormat="1" applyFont="1" applyFill="1" applyBorder="1" applyAlignment="1"/>
    <xf numFmtId="5" fontId="8" fillId="0" borderId="0" xfId="0" applyNumberFormat="1" applyFont="1" applyAlignment="1">
      <alignment horizontal="center" vertical="top"/>
    </xf>
    <xf numFmtId="0" fontId="11" fillId="0" borderId="0" xfId="0" applyFont="1" applyAlignment="1">
      <alignment horizontal="left"/>
    </xf>
    <xf numFmtId="0" fontId="11" fillId="0" borderId="22" xfId="0" applyFont="1" applyBorder="1" applyAlignment="1">
      <alignment horizontal="left"/>
    </xf>
    <xf numFmtId="5" fontId="11" fillId="0" borderId="0" xfId="0" applyNumberFormat="1" applyFont="1" applyAlignment="1">
      <alignment horizontal="center"/>
    </xf>
    <xf numFmtId="5" fontId="4" fillId="0" borderId="0" xfId="0" applyNumberFormat="1" applyFont="1" applyAlignment="1">
      <alignment horizontal="center" vertical="top"/>
    </xf>
    <xf numFmtId="170" fontId="11" fillId="0" borderId="2" xfId="2" applyNumberFormat="1" applyFont="1" applyFill="1" applyBorder="1" applyAlignment="1"/>
    <xf numFmtId="170" fontId="11" fillId="0" borderId="4" xfId="2" applyNumberFormat="1" applyFont="1" applyFill="1" applyBorder="1" applyAlignment="1"/>
    <xf numFmtId="170" fontId="11" fillId="0" borderId="3" xfId="2" applyNumberFormat="1" applyFont="1" applyFill="1" applyBorder="1" applyAlignment="1"/>
    <xf numFmtId="170" fontId="11" fillId="0" borderId="1" xfId="2" applyNumberFormat="1" applyFont="1" applyFill="1" applyBorder="1" applyAlignment="1"/>
    <xf numFmtId="166" fontId="10" fillId="0" borderId="2" xfId="2" applyNumberFormat="1" applyFont="1" applyFill="1" applyBorder="1" applyAlignment="1">
      <alignment horizontal="center"/>
    </xf>
    <xf numFmtId="166" fontId="10" fillId="0" borderId="4" xfId="2" applyNumberFormat="1" applyFont="1" applyFill="1" applyBorder="1" applyAlignment="1">
      <alignment horizontal="center"/>
    </xf>
    <xf numFmtId="166" fontId="10" fillId="0" borderId="3" xfId="2" applyNumberFormat="1" applyFont="1" applyFill="1" applyBorder="1" applyAlignment="1">
      <alignment horizontal="center"/>
    </xf>
    <xf numFmtId="0" fontId="10" fillId="0" borderId="0" xfId="0" applyFont="1" applyAlignment="1">
      <alignment horizontal="left" vertical="justify"/>
    </xf>
    <xf numFmtId="0" fontId="10" fillId="0" borderId="22" xfId="0" applyFont="1" applyBorder="1" applyAlignment="1">
      <alignment horizontal="left" vertical="justify"/>
    </xf>
    <xf numFmtId="0" fontId="10" fillId="0" borderId="0" xfId="0" applyFont="1" applyAlignment="1">
      <alignment horizontal="justify" vertical="justify"/>
    </xf>
    <xf numFmtId="0" fontId="10" fillId="0" borderId="22" xfId="0" applyFont="1" applyBorder="1" applyAlignment="1">
      <alignment horizontal="justify" vertical="justify"/>
    </xf>
    <xf numFmtId="0" fontId="10" fillId="0" borderId="0" xfId="0" applyFont="1" applyAlignment="1">
      <alignment horizontal="left" vertical="center" wrapText="1"/>
    </xf>
    <xf numFmtId="0" fontId="10" fillId="0" borderId="22" xfId="0" applyFont="1" applyBorder="1" applyAlignment="1">
      <alignment horizontal="left" vertical="center" wrapText="1"/>
    </xf>
    <xf numFmtId="0" fontId="3" fillId="0" borderId="0" xfId="0" applyFont="1" applyAlignment="1" applyProtection="1">
      <alignment horizontal="justify" vertical="center" wrapText="1"/>
      <protection locked="0"/>
    </xf>
    <xf numFmtId="0" fontId="3" fillId="0" borderId="22" xfId="0" applyFont="1" applyBorder="1" applyAlignment="1" applyProtection="1">
      <alignment horizontal="justify" vertical="center" wrapText="1"/>
      <protection locked="0"/>
    </xf>
    <xf numFmtId="166" fontId="11" fillId="0" borderId="1" xfId="2" applyNumberFormat="1" applyFont="1" applyBorder="1" applyAlignment="1"/>
    <xf numFmtId="49" fontId="10" fillId="0" borderId="5" xfId="0" applyNumberFormat="1" applyFont="1" applyBorder="1" applyAlignment="1">
      <alignment horizontal="left"/>
    </xf>
    <xf numFmtId="49" fontId="10" fillId="0" borderId="6" xfId="0" applyNumberFormat="1" applyFont="1" applyBorder="1" applyAlignment="1">
      <alignment horizontal="left"/>
    </xf>
    <xf numFmtId="49" fontId="10" fillId="0" borderId="7" xfId="0" applyNumberFormat="1" applyFont="1" applyBorder="1" applyAlignment="1">
      <alignment horizontal="left"/>
    </xf>
    <xf numFmtId="169" fontId="10" fillId="0" borderId="2" xfId="2" applyNumberFormat="1" applyFont="1" applyBorder="1" applyAlignment="1"/>
    <xf numFmtId="169" fontId="10" fillId="0" borderId="4" xfId="2" applyNumberFormat="1" applyFont="1" applyBorder="1" applyAlignment="1"/>
    <xf numFmtId="169" fontId="10" fillId="0" borderId="3" xfId="2" applyNumberFormat="1" applyFont="1" applyBorder="1" applyAlignment="1"/>
    <xf numFmtId="0" fontId="4" fillId="0" borderId="0" xfId="0" applyFont="1" applyAlignment="1">
      <alignment horizontal="center" vertical="center" wrapText="1"/>
    </xf>
    <xf numFmtId="49" fontId="10" fillId="0" borderId="2" xfId="0" applyNumberFormat="1" applyFont="1" applyBorder="1" applyAlignment="1">
      <alignment horizontal="left"/>
    </xf>
    <xf numFmtId="49" fontId="10" fillId="0" borderId="4" xfId="0" applyNumberFormat="1" applyFont="1" applyBorder="1" applyAlignment="1">
      <alignment horizontal="left"/>
    </xf>
    <xf numFmtId="49" fontId="10" fillId="0" borderId="3" xfId="0" applyNumberFormat="1" applyFont="1" applyBorder="1" applyAlignment="1">
      <alignment horizontal="left"/>
    </xf>
    <xf numFmtId="169" fontId="10" fillId="0" borderId="2" xfId="2" applyNumberFormat="1" applyFont="1" applyBorder="1" applyAlignment="1">
      <alignment horizontal="right"/>
    </xf>
    <xf numFmtId="169" fontId="10" fillId="0" borderId="4" xfId="2" applyNumberFormat="1" applyFont="1" applyBorder="1" applyAlignment="1">
      <alignment horizontal="right"/>
    </xf>
    <xf numFmtId="169" fontId="10" fillId="0" borderId="3" xfId="2" applyNumberFormat="1" applyFont="1" applyBorder="1" applyAlignment="1">
      <alignment horizontal="right"/>
    </xf>
    <xf numFmtId="169" fontId="11" fillId="0" borderId="2" xfId="2" applyNumberFormat="1" applyFont="1" applyBorder="1" applyAlignment="1">
      <alignment horizontal="right"/>
    </xf>
    <xf numFmtId="169" fontId="11" fillId="0" borderId="4" xfId="2" applyNumberFormat="1" applyFont="1" applyBorder="1" applyAlignment="1">
      <alignment horizontal="right"/>
    </xf>
    <xf numFmtId="169" fontId="11" fillId="0" borderId="3" xfId="2" applyNumberFormat="1" applyFont="1" applyBorder="1" applyAlignment="1">
      <alignment horizontal="right"/>
    </xf>
    <xf numFmtId="166" fontId="10" fillId="0" borderId="2" xfId="2" applyNumberFormat="1" applyFont="1" applyFill="1" applyBorder="1" applyAlignment="1">
      <alignment horizontal="right"/>
    </xf>
    <xf numFmtId="166" fontId="10" fillId="0" borderId="4" xfId="2" applyNumberFormat="1" applyFont="1" applyFill="1" applyBorder="1" applyAlignment="1">
      <alignment horizontal="right"/>
    </xf>
    <xf numFmtId="166" fontId="10" fillId="0" borderId="3" xfId="2" applyNumberFormat="1" applyFont="1" applyFill="1" applyBorder="1" applyAlignment="1">
      <alignment horizontal="right"/>
    </xf>
    <xf numFmtId="164" fontId="11" fillId="0" borderId="2" xfId="2" applyFont="1" applyFill="1" applyBorder="1" applyAlignment="1"/>
    <xf numFmtId="164" fontId="11" fillId="0" borderId="4" xfId="2" applyFont="1" applyFill="1" applyBorder="1" applyAlignment="1"/>
    <xf numFmtId="164" fontId="11" fillId="0" borderId="3" xfId="2" applyFont="1" applyFill="1" applyBorder="1" applyAlignment="1"/>
    <xf numFmtId="0" fontId="7" fillId="0" borderId="0" xfId="0" applyFont="1" applyAlignment="1">
      <alignment horizontal="left" vertical="justify" wrapText="1"/>
    </xf>
    <xf numFmtId="0" fontId="7" fillId="0" borderId="15" xfId="0" applyFont="1" applyBorder="1" applyAlignment="1">
      <alignment horizontal="left" vertical="justify" wrapText="1"/>
    </xf>
    <xf numFmtId="164" fontId="10" fillId="0" borderId="2" xfId="2" applyFont="1" applyFill="1" applyBorder="1" applyAlignment="1"/>
    <xf numFmtId="164" fontId="10" fillId="0" borderId="4" xfId="2" applyFont="1" applyFill="1" applyBorder="1" applyAlignment="1"/>
    <xf numFmtId="164" fontId="10" fillId="0" borderId="3" xfId="2" applyFont="1" applyFill="1" applyBorder="1" applyAlignment="1"/>
    <xf numFmtId="0" fontId="8" fillId="0" borderId="0" xfId="0" applyFont="1" applyAlignment="1">
      <alignment horizontal="center" vertical="top"/>
    </xf>
    <xf numFmtId="169" fontId="11" fillId="0" borderId="2" xfId="2" applyNumberFormat="1" applyFont="1" applyFill="1" applyBorder="1" applyAlignment="1"/>
    <xf numFmtId="169" fontId="11" fillId="0" borderId="4" xfId="2" applyNumberFormat="1" applyFont="1" applyFill="1" applyBorder="1" applyAlignment="1"/>
    <xf numFmtId="169" fontId="11" fillId="0" borderId="3" xfId="2" applyNumberFormat="1" applyFont="1" applyFill="1" applyBorder="1" applyAlignment="1"/>
    <xf numFmtId="164" fontId="10" fillId="0" borderId="1" xfId="2" applyFont="1" applyFill="1" applyBorder="1" applyAlignment="1"/>
    <xf numFmtId="0" fontId="4" fillId="0" borderId="2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 xfId="0" applyFont="1" applyBorder="1" applyAlignment="1">
      <alignment horizontal="center" vertical="center" wrapText="1"/>
    </xf>
    <xf numFmtId="4" fontId="3" fillId="0" borderId="40" xfId="0" applyNumberFormat="1" applyFont="1" applyBorder="1" applyAlignment="1" applyProtection="1">
      <alignment horizontal="center" vertical="center" wrapText="1"/>
      <protection locked="0"/>
    </xf>
    <xf numFmtId="4" fontId="3" fillId="0" borderId="20" xfId="0" applyNumberFormat="1" applyFont="1" applyBorder="1" applyAlignment="1" applyProtection="1">
      <alignment horizontal="center" vertical="center" wrapText="1"/>
      <protection locked="0"/>
    </xf>
    <xf numFmtId="4" fontId="3" fillId="0" borderId="41" xfId="0" applyNumberFormat="1" applyFont="1" applyBorder="1" applyAlignment="1" applyProtection="1">
      <alignment horizontal="center" vertical="center" wrapText="1"/>
      <protection locked="0"/>
    </xf>
    <xf numFmtId="4" fontId="3" fillId="0" borderId="42" xfId="0" applyNumberFormat="1" applyFont="1" applyBorder="1" applyAlignment="1" applyProtection="1">
      <alignment horizontal="center" vertical="center" wrapText="1"/>
      <protection locked="0"/>
    </xf>
    <xf numFmtId="4" fontId="3" fillId="0" borderId="17" xfId="0" applyNumberFormat="1" applyFont="1" applyBorder="1" applyAlignment="1" applyProtection="1">
      <alignment horizontal="center" vertical="center" wrapText="1"/>
      <protection locked="0"/>
    </xf>
    <xf numFmtId="4" fontId="3" fillId="0" borderId="43" xfId="0" applyNumberFormat="1" applyFont="1" applyBorder="1" applyAlignment="1" applyProtection="1">
      <alignment horizontal="center" vertical="center" wrapText="1"/>
      <protection locked="0"/>
    </xf>
    <xf numFmtId="3" fontId="3" fillId="0" borderId="40" xfId="0" applyNumberFormat="1" applyFont="1" applyBorder="1" applyAlignment="1" applyProtection="1">
      <alignment horizontal="center" vertical="center" wrapText="1"/>
      <protection locked="0"/>
    </xf>
    <xf numFmtId="3" fontId="3" fillId="0" borderId="21" xfId="0" applyNumberFormat="1" applyFont="1" applyBorder="1" applyAlignment="1" applyProtection="1">
      <alignment horizontal="center" vertical="center" wrapText="1"/>
      <protection locked="0"/>
    </xf>
    <xf numFmtId="3" fontId="3" fillId="0" borderId="42" xfId="0" applyNumberFormat="1" applyFont="1" applyBorder="1" applyAlignment="1" applyProtection="1">
      <alignment horizontal="center" vertical="center" wrapText="1"/>
      <protection locked="0"/>
    </xf>
    <xf numFmtId="3" fontId="3" fillId="0" borderId="18" xfId="0" applyNumberFormat="1" applyFont="1" applyBorder="1" applyAlignment="1" applyProtection="1">
      <alignment horizontal="center" vertical="center" wrapText="1"/>
      <protection locked="0"/>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4" fontId="3" fillId="0" borderId="45" xfId="0" applyNumberFormat="1" applyFont="1" applyBorder="1" applyAlignment="1" applyProtection="1">
      <alignment horizontal="left" vertical="center" wrapText="1"/>
      <protection locked="0"/>
    </xf>
    <xf numFmtId="6" fontId="6" fillId="0" borderId="46" xfId="0" applyNumberFormat="1" applyFont="1" applyBorder="1" applyAlignment="1">
      <alignment horizontal="center" vertical="top"/>
    </xf>
    <xf numFmtId="6" fontId="6" fillId="0" borderId="33" xfId="0" applyNumberFormat="1" applyFont="1" applyBorder="1" applyAlignment="1">
      <alignment horizontal="center" vertical="top"/>
    </xf>
    <xf numFmtId="4" fontId="4" fillId="0" borderId="26" xfId="0" applyNumberFormat="1" applyFont="1" applyBorder="1" applyAlignment="1" applyProtection="1">
      <alignment horizontal="center" vertical="center" wrapText="1"/>
      <protection locked="0"/>
    </xf>
    <xf numFmtId="4" fontId="4" fillId="0" borderId="27" xfId="0" applyNumberFormat="1" applyFont="1" applyBorder="1" applyAlignment="1" applyProtection="1">
      <alignment horizontal="center" vertical="center" wrapText="1"/>
      <protection locked="0"/>
    </xf>
    <xf numFmtId="4" fontId="4" fillId="0" borderId="28" xfId="0" applyNumberFormat="1" applyFont="1" applyBorder="1" applyAlignment="1" applyProtection="1">
      <alignment horizontal="center" vertical="center" wrapText="1"/>
      <protection locked="0"/>
    </xf>
    <xf numFmtId="6" fontId="8" fillId="0" borderId="16" xfId="0" applyNumberFormat="1" applyFont="1" applyBorder="1" applyAlignment="1">
      <alignment horizontal="center" vertical="top"/>
    </xf>
    <xf numFmtId="6" fontId="8" fillId="0" borderId="18" xfId="0" applyNumberFormat="1" applyFont="1" applyBorder="1" applyAlignment="1">
      <alignment horizontal="center" vertical="top"/>
    </xf>
    <xf numFmtId="49" fontId="4" fillId="4" borderId="19" xfId="0" applyNumberFormat="1" applyFont="1" applyFill="1" applyBorder="1" applyAlignment="1">
      <alignment horizontal="center" vertical="center" wrapText="1"/>
    </xf>
    <xf numFmtId="49" fontId="4" fillId="4" borderId="20" xfId="0" applyNumberFormat="1" applyFont="1" applyFill="1" applyBorder="1" applyAlignment="1">
      <alignment horizontal="center" vertical="center" wrapText="1"/>
    </xf>
    <xf numFmtId="49" fontId="4" fillId="4" borderId="21" xfId="0" applyNumberFormat="1" applyFont="1" applyFill="1" applyBorder="1" applyAlignment="1">
      <alignment horizontal="center" vertical="center" wrapText="1"/>
    </xf>
    <xf numFmtId="4" fontId="3" fillId="0" borderId="31" xfId="0" applyNumberFormat="1" applyFont="1" applyBorder="1" applyAlignment="1" applyProtection="1">
      <alignment horizontal="left" vertical="center" wrapText="1"/>
      <protection locked="0"/>
    </xf>
    <xf numFmtId="4" fontId="3" fillId="0" borderId="36" xfId="0" applyNumberFormat="1" applyFont="1" applyBorder="1" applyAlignment="1" applyProtection="1">
      <alignment horizontal="left" vertical="center" wrapText="1"/>
      <protection locked="0"/>
    </xf>
    <xf numFmtId="4" fontId="3" fillId="0" borderId="37" xfId="0" applyNumberFormat="1" applyFont="1" applyBorder="1" applyAlignment="1" applyProtection="1">
      <alignment horizontal="left" vertical="center" wrapText="1"/>
      <protection locked="0"/>
    </xf>
    <xf numFmtId="6" fontId="6" fillId="0" borderId="31" xfId="0" applyNumberFormat="1" applyFont="1" applyBorder="1" applyAlignment="1">
      <alignment horizontal="center" vertical="top"/>
    </xf>
    <xf numFmtId="6" fontId="6" fillId="0" borderId="32" xfId="0" applyNumberFormat="1" applyFont="1" applyBorder="1" applyAlignment="1">
      <alignment horizontal="center" vertical="top"/>
    </xf>
    <xf numFmtId="4" fontId="3" fillId="0" borderId="2" xfId="0" applyNumberFormat="1" applyFont="1" applyBorder="1" applyAlignment="1" applyProtection="1">
      <alignment horizontal="left" vertical="center" wrapText="1"/>
      <protection locked="0"/>
    </xf>
    <xf numFmtId="4" fontId="3" fillId="0" borderId="4" xfId="0" applyNumberFormat="1" applyFont="1" applyBorder="1" applyAlignment="1" applyProtection="1">
      <alignment horizontal="left" vertical="center" wrapText="1"/>
      <protection locked="0"/>
    </xf>
    <xf numFmtId="4" fontId="3" fillId="0" borderId="3" xfId="0" applyNumberFormat="1" applyFont="1" applyBorder="1" applyAlignment="1" applyProtection="1">
      <alignment horizontal="left" vertical="center" wrapText="1"/>
      <protection locked="0"/>
    </xf>
    <xf numFmtId="6" fontId="6" fillId="0" borderId="2" xfId="0" applyNumberFormat="1" applyFont="1" applyBorder="1" applyAlignment="1">
      <alignment horizontal="center" vertical="top"/>
    </xf>
    <xf numFmtId="6" fontId="6" fillId="0" borderId="23" xfId="0" applyNumberFormat="1" applyFont="1" applyBorder="1" applyAlignment="1">
      <alignment horizontal="center" vertical="top"/>
    </xf>
    <xf numFmtId="0" fontId="11" fillId="0" borderId="39"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43" fontId="10" fillId="0" borderId="0" xfId="2" applyNumberFormat="1" applyFont="1" applyBorder="1" applyAlignment="1">
      <alignment horizontal="center" vertical="center" wrapText="1"/>
    </xf>
    <xf numFmtId="43" fontId="10" fillId="0" borderId="22" xfId="2" applyNumberFormat="1" applyFont="1" applyBorder="1" applyAlignment="1">
      <alignment horizontal="center" vertical="center" wrapText="1"/>
    </xf>
    <xf numFmtId="0" fontId="10" fillId="0" borderId="11" xfId="0" applyFont="1" applyBorder="1" applyAlignment="1">
      <alignment horizontal="left" vertical="center" wrapText="1"/>
    </xf>
    <xf numFmtId="0" fontId="10" fillId="0" borderId="15" xfId="0" applyFont="1" applyBorder="1" applyAlignment="1">
      <alignment horizontal="left" vertical="center" wrapText="1"/>
    </xf>
    <xf numFmtId="43" fontId="10" fillId="0" borderId="0" xfId="2" applyNumberFormat="1" applyFont="1" applyBorder="1" applyAlignment="1" applyProtection="1">
      <alignment horizontal="center" vertical="center" wrapText="1"/>
      <protection locked="0"/>
    </xf>
    <xf numFmtId="43" fontId="10" fillId="0" borderId="22" xfId="2" applyNumberFormat="1" applyFont="1" applyBorder="1" applyAlignment="1" applyProtection="1">
      <alignment horizontal="center" vertical="center" wrapText="1"/>
      <protection locked="0"/>
    </xf>
    <xf numFmtId="0" fontId="11" fillId="4" borderId="11" xfId="0" applyFont="1" applyFill="1" applyBorder="1" applyAlignment="1" applyProtection="1">
      <alignment horizontal="center" vertical="center"/>
      <protection locked="0"/>
    </xf>
    <xf numFmtId="0" fontId="11" fillId="4" borderId="0" xfId="0" applyFont="1" applyFill="1" applyAlignment="1" applyProtection="1">
      <alignment horizontal="center" vertical="center"/>
      <protection locked="0"/>
    </xf>
    <xf numFmtId="0" fontId="11" fillId="4" borderId="22" xfId="0" applyFont="1" applyFill="1" applyBorder="1" applyAlignment="1" applyProtection="1">
      <alignment horizontal="center" vertical="center"/>
      <protection locked="0"/>
    </xf>
    <xf numFmtId="0" fontId="11" fillId="4" borderId="11"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22" xfId="0" applyFont="1" applyFill="1" applyBorder="1" applyAlignment="1">
      <alignment horizontal="center" vertical="center" wrapText="1"/>
    </xf>
    <xf numFmtId="0" fontId="11" fillId="4" borderId="11" xfId="0" applyFont="1" applyFill="1" applyBorder="1" applyAlignment="1" applyProtection="1">
      <alignment horizontal="center" vertical="center" wrapText="1"/>
      <protection locked="0"/>
    </xf>
    <xf numFmtId="0" fontId="11" fillId="4" borderId="0" xfId="0" applyFont="1" applyFill="1" applyAlignment="1" applyProtection="1">
      <alignment horizontal="center" vertical="center" wrapText="1"/>
      <protection locked="0"/>
    </xf>
    <xf numFmtId="0" fontId="11" fillId="4" borderId="22" xfId="0" applyFont="1" applyFill="1" applyBorder="1" applyAlignment="1" applyProtection="1">
      <alignment horizontal="center" vertical="center" wrapText="1"/>
      <protection locked="0"/>
    </xf>
    <xf numFmtId="0" fontId="11" fillId="4" borderId="38" xfId="0" applyFont="1" applyFill="1" applyBorder="1" applyAlignment="1" applyProtection="1">
      <alignment horizontal="center" vertical="center" wrapText="1"/>
      <protection locked="0"/>
    </xf>
    <xf numFmtId="0" fontId="11" fillId="4" borderId="9" xfId="0" applyFont="1" applyFill="1" applyBorder="1" applyAlignment="1" applyProtection="1">
      <alignment horizontal="center" vertical="center" wrapText="1"/>
      <protection locked="0"/>
    </xf>
    <xf numFmtId="0" fontId="11" fillId="4" borderId="24" xfId="0" applyFont="1" applyFill="1" applyBorder="1" applyAlignment="1" applyProtection="1">
      <alignment horizontal="center" vertical="center" wrapText="1"/>
      <protection locked="0"/>
    </xf>
    <xf numFmtId="0" fontId="11" fillId="4" borderId="1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3" xfId="0" applyFont="1" applyFill="1" applyBorder="1" applyAlignment="1">
      <alignment horizontal="left" vertical="center" wrapText="1"/>
    </xf>
    <xf numFmtId="166" fontId="11" fillId="4" borderId="4" xfId="2" applyNumberFormat="1" applyFont="1" applyFill="1" applyBorder="1" applyAlignment="1" applyProtection="1">
      <alignment horizontal="center" vertical="center" wrapText="1"/>
      <protection locked="0"/>
    </xf>
    <xf numFmtId="166" fontId="11" fillId="4" borderId="23" xfId="2" applyNumberFormat="1" applyFont="1" applyFill="1" applyBorder="1" applyAlignment="1" applyProtection="1">
      <alignment horizontal="center" vertical="center" wrapText="1"/>
      <protection locked="0"/>
    </xf>
    <xf numFmtId="43" fontId="6" fillId="0" borderId="0" xfId="2" applyNumberFormat="1" applyFont="1" applyFill="1" applyBorder="1" applyAlignment="1">
      <alignment horizontal="center" vertical="top"/>
    </xf>
    <xf numFmtId="43" fontId="6" fillId="0" borderId="22" xfId="2" applyNumberFormat="1" applyFont="1" applyFill="1" applyBorder="1" applyAlignment="1">
      <alignment horizontal="center" vertical="top"/>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1" fillId="0" borderId="15" xfId="0" applyFont="1" applyBorder="1" applyAlignment="1">
      <alignment horizontal="left" vertical="center" wrapText="1"/>
    </xf>
    <xf numFmtId="0" fontId="10" fillId="0" borderId="3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1" fillId="3" borderId="12"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166" fontId="11" fillId="3" borderId="4" xfId="2" applyNumberFormat="1" applyFont="1" applyFill="1" applyBorder="1" applyAlignment="1" applyProtection="1">
      <alignment horizontal="center" vertical="center" wrapText="1"/>
      <protection locked="0"/>
    </xf>
    <xf numFmtId="166" fontId="11" fillId="3" borderId="23" xfId="2" applyNumberFormat="1" applyFont="1" applyFill="1" applyBorder="1" applyAlignment="1" applyProtection="1">
      <alignment horizontal="center" vertical="center" wrapText="1"/>
      <protection locked="0"/>
    </xf>
    <xf numFmtId="0" fontId="11" fillId="3" borderId="11"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11" fillId="3" borderId="11"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22" xfId="0" applyFont="1" applyFill="1" applyBorder="1" applyAlignment="1">
      <alignment horizontal="center" vertical="center" wrapText="1"/>
    </xf>
    <xf numFmtId="166" fontId="11" fillId="0" borderId="0" xfId="2" applyNumberFormat="1" applyFont="1" applyBorder="1" applyAlignment="1" applyProtection="1">
      <alignment horizontal="center" vertical="center" wrapText="1"/>
      <protection locked="0"/>
    </xf>
    <xf numFmtId="166" fontId="11" fillId="0" borderId="22" xfId="2" applyNumberFormat="1" applyFont="1" applyBorder="1" applyAlignment="1" applyProtection="1">
      <alignment horizontal="center" vertical="center" wrapText="1"/>
      <protection locked="0"/>
    </xf>
    <xf numFmtId="0" fontId="10" fillId="0" borderId="11" xfId="0" applyFont="1" applyBorder="1" applyAlignment="1">
      <alignment horizontal="left" vertical="center"/>
    </xf>
    <xf numFmtId="0" fontId="10" fillId="0" borderId="0" xfId="0" applyFont="1" applyAlignment="1">
      <alignment horizontal="left" vertical="center"/>
    </xf>
    <xf numFmtId="0" fontId="10" fillId="0" borderId="15" xfId="0" applyFont="1" applyBorder="1" applyAlignment="1">
      <alignment horizontal="left" vertical="center"/>
    </xf>
    <xf numFmtId="166" fontId="10" fillId="0" borderId="14" xfId="2" applyNumberFormat="1" applyFont="1" applyBorder="1" applyAlignment="1" applyProtection="1">
      <alignment horizontal="center" vertical="center" wrapText="1"/>
      <protection locked="0"/>
    </xf>
    <xf numFmtId="166" fontId="10" fillId="0" borderId="22" xfId="2" applyNumberFormat="1" applyFont="1" applyBorder="1" applyAlignment="1" applyProtection="1">
      <alignment horizontal="center" vertical="center" wrapText="1"/>
      <protection locked="0"/>
    </xf>
    <xf numFmtId="0" fontId="11" fillId="3" borderId="11" xfId="0" applyFont="1" applyFill="1" applyBorder="1" applyAlignment="1" applyProtection="1">
      <alignment horizontal="center" vertical="center" wrapText="1"/>
      <protection locked="0"/>
    </xf>
    <xf numFmtId="0" fontId="11" fillId="3" borderId="0" xfId="0" applyFont="1" applyFill="1" applyAlignment="1" applyProtection="1">
      <alignment horizontal="center" vertical="center" wrapText="1"/>
      <protection locked="0"/>
    </xf>
    <xf numFmtId="0" fontId="11" fillId="3" borderId="22" xfId="0" applyFont="1" applyFill="1" applyBorder="1" applyAlignment="1" applyProtection="1">
      <alignment horizontal="center" vertical="center" wrapText="1"/>
      <protection locked="0"/>
    </xf>
    <xf numFmtId="0" fontId="10" fillId="0" borderId="39"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166" fontId="6" fillId="0" borderId="0" xfId="2" applyNumberFormat="1" applyFont="1" applyFill="1" applyBorder="1" applyAlignment="1">
      <alignment horizontal="center" vertical="top"/>
    </xf>
    <xf numFmtId="166" fontId="6" fillId="0" borderId="22" xfId="2" applyNumberFormat="1" applyFont="1" applyFill="1" applyBorder="1" applyAlignment="1">
      <alignment horizontal="center" vertical="top"/>
    </xf>
    <xf numFmtId="166" fontId="10" fillId="0" borderId="0" xfId="2" applyNumberFormat="1" applyFont="1" applyBorder="1" applyAlignment="1" applyProtection="1">
      <alignment horizontal="center" vertical="center" wrapText="1"/>
      <protection locked="0"/>
    </xf>
    <xf numFmtId="0" fontId="11" fillId="3" borderId="34" xfId="0" applyFont="1" applyFill="1" applyBorder="1" applyAlignment="1">
      <alignment horizontal="left" vertical="center" wrapText="1"/>
    </xf>
    <xf numFmtId="0" fontId="11" fillId="3" borderId="35" xfId="0" applyFont="1" applyFill="1" applyBorder="1" applyAlignment="1">
      <alignment horizontal="left" vertical="center" wrapText="1"/>
    </xf>
    <xf numFmtId="0" fontId="11" fillId="3" borderId="33" xfId="0" applyFont="1" applyFill="1" applyBorder="1" applyAlignment="1">
      <alignment horizontal="left" vertical="center" wrapText="1"/>
    </xf>
    <xf numFmtId="166" fontId="11" fillId="3" borderId="34" xfId="2" applyNumberFormat="1" applyFont="1" applyFill="1" applyBorder="1" applyAlignment="1" applyProtection="1">
      <alignment horizontal="center" vertical="center" wrapText="1"/>
      <protection locked="0"/>
    </xf>
    <xf numFmtId="166" fontId="11" fillId="3" borderId="33" xfId="2" applyNumberFormat="1" applyFont="1" applyFill="1" applyBorder="1" applyAlignment="1" applyProtection="1">
      <alignment horizontal="center" vertical="center" wrapText="1"/>
      <protection locked="0"/>
    </xf>
    <xf numFmtId="0" fontId="3" fillId="0" borderId="0" xfId="0" applyFont="1" applyAlignment="1">
      <alignment horizontal="center" vertical="center"/>
    </xf>
    <xf numFmtId="0" fontId="6" fillId="0" borderId="0" xfId="0" applyFont="1" applyAlignment="1">
      <alignment horizontal="left" vertical="top" wrapText="1"/>
    </xf>
    <xf numFmtId="0" fontId="10" fillId="0" borderId="0" xfId="0" applyFont="1" applyBorder="1" applyAlignment="1">
      <alignment horizontal="left" vertical="center" wrapText="1"/>
    </xf>
  </cellXfs>
  <cellStyles count="14">
    <cellStyle name="Hipervínculo 2" xfId="1"/>
    <cellStyle name="Millares 2" xfId="7"/>
    <cellStyle name="Millares 3" xfId="11"/>
    <cellStyle name="Moneda" xfId="2" builtinId="4"/>
    <cellStyle name="Moneda 2" xfId="4"/>
    <cellStyle name="Moneda 3" xfId="8"/>
    <cellStyle name="Moneda 4" xfId="9"/>
    <cellStyle name="Moneda 5" xfId="12"/>
    <cellStyle name="Normal" xfId="0" builtinId="0"/>
    <cellStyle name="Normal 2" xfId="3"/>
    <cellStyle name="Normal 3" xfId="6"/>
    <cellStyle name="Normal 4" xfId="10"/>
    <cellStyle name="Porcentaje 2" xfId="5"/>
    <cellStyle name="Porcentaje 3" xfId="13"/>
  </cellStyles>
  <dxfs count="0"/>
  <tableStyles count="0" defaultTableStyle="TableStyleMedium9" defaultPivotStyle="PivotStyleLight16"/>
  <colors>
    <mruColors>
      <color rgb="FFF4FAF4"/>
      <color rgb="FFBDE1C0"/>
      <color rgb="FF78C27F"/>
      <color rgb="FFE5F3E6"/>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7"/>
  <sheetViews>
    <sheetView tabSelected="1" view="pageBreakPreview" topLeftCell="A76" zoomScale="90" zoomScaleNormal="100" zoomScaleSheetLayoutView="90" workbookViewId="0">
      <selection activeCell="F182" sqref="F182:Q182"/>
    </sheetView>
  </sheetViews>
  <sheetFormatPr baseColWidth="10" defaultColWidth="9.33203125" defaultRowHeight="12"/>
  <cols>
    <col min="1" max="4" width="4.1640625" style="153" customWidth="1"/>
    <col min="5" max="5" width="26.33203125" style="153" customWidth="1"/>
    <col min="6" max="6" width="12.1640625" style="153" customWidth="1"/>
    <col min="7" max="7" width="9.1640625" style="153" customWidth="1"/>
    <col min="8" max="8" width="20.5" style="153" customWidth="1"/>
    <col min="9" max="9" width="23.6640625" style="153" customWidth="1"/>
    <col min="10" max="10" width="5" style="153" customWidth="1"/>
    <col min="11" max="11" width="23.33203125" style="153" customWidth="1"/>
    <col min="12" max="13" width="9.1640625" style="153" customWidth="1"/>
    <col min="14" max="14" width="24.33203125" style="153" customWidth="1"/>
    <col min="15" max="15" width="24.5" style="153" customWidth="1"/>
    <col min="16" max="16" width="9.1640625" style="153" customWidth="1"/>
    <col min="17" max="17" width="18.5" style="153" customWidth="1"/>
    <col min="18" max="16384" width="9.33203125" style="153"/>
  </cols>
  <sheetData>
    <row r="1" spans="1:17">
      <c r="A1" s="172" t="s">
        <v>114</v>
      </c>
      <c r="B1" s="173"/>
      <c r="C1" s="173"/>
      <c r="D1" s="173"/>
      <c r="E1" s="173"/>
      <c r="F1" s="173"/>
      <c r="G1" s="173"/>
      <c r="H1" s="173"/>
      <c r="I1" s="173"/>
      <c r="J1" s="173"/>
      <c r="K1" s="173"/>
      <c r="L1" s="173"/>
      <c r="M1" s="173"/>
      <c r="N1" s="173"/>
      <c r="O1" s="173"/>
      <c r="P1" s="173"/>
      <c r="Q1" s="174"/>
    </row>
    <row r="2" spans="1:17" ht="12.75" customHeight="1">
      <c r="A2" s="175" t="s">
        <v>20</v>
      </c>
      <c r="B2" s="176"/>
      <c r="C2" s="176"/>
      <c r="D2" s="176"/>
      <c r="E2" s="176"/>
      <c r="F2" s="176"/>
      <c r="G2" s="176"/>
      <c r="H2" s="176"/>
      <c r="I2" s="176"/>
      <c r="J2" s="176"/>
      <c r="K2" s="176"/>
      <c r="L2" s="176"/>
      <c r="M2" s="176"/>
      <c r="N2" s="176"/>
      <c r="O2" s="176"/>
      <c r="P2" s="176"/>
      <c r="Q2" s="177"/>
    </row>
    <row r="3" spans="1:17" ht="12.75" customHeight="1">
      <c r="A3" s="175" t="s">
        <v>21</v>
      </c>
      <c r="B3" s="176"/>
      <c r="C3" s="176"/>
      <c r="D3" s="176"/>
      <c r="E3" s="176"/>
      <c r="F3" s="176"/>
      <c r="G3" s="176"/>
      <c r="H3" s="176"/>
      <c r="I3" s="176"/>
      <c r="J3" s="176"/>
      <c r="K3" s="176"/>
      <c r="L3" s="176"/>
      <c r="M3" s="176"/>
      <c r="N3" s="176"/>
      <c r="O3" s="176"/>
      <c r="P3" s="176"/>
      <c r="Q3" s="177"/>
    </row>
    <row r="4" spans="1:17" ht="12.75" customHeight="1" thickBot="1">
      <c r="A4" s="178" t="s">
        <v>322</v>
      </c>
      <c r="B4" s="179"/>
      <c r="C4" s="179"/>
      <c r="D4" s="179"/>
      <c r="E4" s="179"/>
      <c r="F4" s="179"/>
      <c r="G4" s="179"/>
      <c r="H4" s="179"/>
      <c r="I4" s="179"/>
      <c r="J4" s="179"/>
      <c r="K4" s="179"/>
      <c r="L4" s="179"/>
      <c r="M4" s="179"/>
      <c r="N4" s="179"/>
      <c r="O4" s="179"/>
      <c r="P4" s="179"/>
      <c r="Q4" s="180"/>
    </row>
    <row r="5" spans="1:17">
      <c r="A5" s="27" t="s">
        <v>304</v>
      </c>
      <c r="B5" s="20" t="s">
        <v>2</v>
      </c>
      <c r="C5" s="21"/>
      <c r="D5" s="21"/>
      <c r="E5" s="21"/>
      <c r="F5" s="21"/>
      <c r="G5" s="21"/>
      <c r="H5" s="21"/>
      <c r="I5" s="21"/>
      <c r="J5" s="21"/>
      <c r="K5" s="21"/>
      <c r="L5" s="21"/>
      <c r="M5" s="21"/>
      <c r="N5" s="21"/>
      <c r="O5" s="3"/>
      <c r="Q5" s="154"/>
    </row>
    <row r="6" spans="1:17">
      <c r="A6" s="22"/>
      <c r="B6" s="3"/>
      <c r="C6" s="81"/>
      <c r="D6" s="3"/>
      <c r="E6" s="3"/>
      <c r="F6" s="3"/>
      <c r="G6" s="3"/>
      <c r="H6" s="3"/>
      <c r="I6" s="3"/>
      <c r="J6" s="3"/>
      <c r="K6" s="3"/>
      <c r="L6" s="3"/>
      <c r="M6" s="3"/>
      <c r="N6" s="3"/>
      <c r="O6" s="3"/>
      <c r="P6" s="3"/>
      <c r="Q6" s="154"/>
    </row>
    <row r="7" spans="1:17">
      <c r="A7" s="22"/>
      <c r="B7" s="3"/>
      <c r="C7" s="81" t="s">
        <v>172</v>
      </c>
      <c r="D7" s="3"/>
      <c r="E7" s="3"/>
      <c r="F7" s="3"/>
      <c r="G7" s="3"/>
      <c r="H7" s="3"/>
      <c r="I7" s="3"/>
      <c r="J7" s="3"/>
      <c r="K7" s="3"/>
      <c r="L7" s="3"/>
      <c r="M7" s="3"/>
      <c r="N7" s="3"/>
      <c r="O7" s="3"/>
      <c r="P7" s="3"/>
      <c r="Q7" s="154"/>
    </row>
    <row r="8" spans="1:17">
      <c r="A8" s="22"/>
      <c r="B8" s="3"/>
      <c r="C8" s="81"/>
      <c r="D8" s="3"/>
      <c r="E8" s="3"/>
      <c r="F8" s="3"/>
      <c r="G8" s="3"/>
      <c r="H8" s="3"/>
      <c r="I8" s="3"/>
      <c r="J8" s="3"/>
      <c r="K8" s="3"/>
      <c r="L8" s="3"/>
      <c r="M8" s="3"/>
      <c r="N8" s="3"/>
      <c r="O8" s="3"/>
      <c r="P8" s="3"/>
      <c r="Q8" s="154"/>
    </row>
    <row r="9" spans="1:17">
      <c r="A9" s="23"/>
      <c r="B9" s="82"/>
      <c r="C9" s="83" t="s">
        <v>0</v>
      </c>
      <c r="D9" s="82"/>
      <c r="E9" s="82"/>
      <c r="F9" s="82"/>
      <c r="G9" s="82"/>
      <c r="H9" s="82"/>
      <c r="I9" s="82"/>
      <c r="J9" s="82"/>
      <c r="K9" s="82"/>
      <c r="L9" s="82"/>
      <c r="M9" s="82"/>
      <c r="N9" s="82"/>
      <c r="O9" s="82"/>
      <c r="P9" s="82"/>
      <c r="Q9" s="154"/>
    </row>
    <row r="10" spans="1:17">
      <c r="A10" s="23"/>
      <c r="B10" s="82"/>
      <c r="C10" s="83"/>
      <c r="D10" s="82"/>
      <c r="E10" s="82"/>
      <c r="F10" s="82"/>
      <c r="G10" s="82"/>
      <c r="H10" s="82"/>
      <c r="I10" s="82"/>
      <c r="J10" s="82"/>
      <c r="K10" s="82"/>
      <c r="L10" s="82"/>
      <c r="M10" s="82"/>
      <c r="N10" s="82"/>
      <c r="O10" s="82"/>
      <c r="P10" s="82"/>
      <c r="Q10" s="154"/>
    </row>
    <row r="11" spans="1:17">
      <c r="A11" s="23"/>
      <c r="B11" s="82"/>
      <c r="C11" s="181" t="s">
        <v>313</v>
      </c>
      <c r="D11" s="181"/>
      <c r="E11" s="181"/>
      <c r="F11" s="181"/>
      <c r="G11" s="181"/>
      <c r="H11" s="181"/>
      <c r="I11" s="181"/>
      <c r="J11" s="181"/>
      <c r="K11" s="181"/>
      <c r="L11" s="181"/>
      <c r="M11" s="181"/>
      <c r="N11" s="181"/>
      <c r="O11" s="181"/>
      <c r="P11" s="181"/>
      <c r="Q11" s="154"/>
    </row>
    <row r="12" spans="1:17">
      <c r="A12" s="23"/>
      <c r="B12" s="82"/>
      <c r="C12" s="84" t="s">
        <v>63</v>
      </c>
      <c r="D12" s="82"/>
      <c r="E12" s="82"/>
      <c r="F12" s="82"/>
      <c r="G12" s="82"/>
      <c r="H12" s="82"/>
      <c r="I12" s="82"/>
      <c r="J12" s="82"/>
      <c r="K12" s="82"/>
      <c r="L12" s="82"/>
      <c r="M12" s="82"/>
      <c r="N12" s="82"/>
      <c r="O12" s="82"/>
      <c r="P12" s="82"/>
      <c r="Q12" s="154"/>
    </row>
    <row r="13" spans="1:17">
      <c r="A13" s="23"/>
      <c r="B13" s="82"/>
      <c r="C13" s="84"/>
      <c r="D13" s="82"/>
      <c r="E13" s="82"/>
      <c r="F13" s="82"/>
      <c r="G13" s="82"/>
      <c r="H13" s="82"/>
      <c r="I13" s="82"/>
      <c r="J13" s="82"/>
      <c r="K13" s="82"/>
      <c r="L13" s="82"/>
      <c r="M13" s="82"/>
      <c r="N13" s="82"/>
      <c r="O13" s="82"/>
      <c r="P13" s="82"/>
      <c r="Q13" s="154"/>
    </row>
    <row r="14" spans="1:17">
      <c r="A14" s="23"/>
      <c r="B14" s="82"/>
      <c r="C14" s="83"/>
      <c r="D14" s="182" t="s">
        <v>5</v>
      </c>
      <c r="E14" s="183"/>
      <c r="F14" s="183"/>
      <c r="G14" s="183"/>
      <c r="H14" s="183"/>
      <c r="I14" s="183"/>
      <c r="J14" s="183"/>
      <c r="K14" s="183"/>
      <c r="L14" s="184"/>
      <c r="M14" s="185">
        <v>2024</v>
      </c>
      <c r="N14" s="186"/>
      <c r="O14" s="187"/>
      <c r="P14" s="82"/>
      <c r="Q14" s="154"/>
    </row>
    <row r="15" spans="1:17">
      <c r="A15" s="23"/>
      <c r="B15" s="82"/>
      <c r="C15" s="83"/>
      <c r="D15" s="163" t="s">
        <v>64</v>
      </c>
      <c r="E15" s="164"/>
      <c r="F15" s="164"/>
      <c r="G15" s="164"/>
      <c r="H15" s="164"/>
      <c r="I15" s="164"/>
      <c r="J15" s="164"/>
      <c r="K15" s="164"/>
      <c r="L15" s="165"/>
      <c r="M15" s="166">
        <v>222098089.09</v>
      </c>
      <c r="N15" s="167"/>
      <c r="O15" s="168"/>
      <c r="P15" s="82"/>
      <c r="Q15" s="154"/>
    </row>
    <row r="16" spans="1:17">
      <c r="A16" s="23"/>
      <c r="B16" s="82"/>
      <c r="C16" s="83"/>
      <c r="D16" s="163" t="s">
        <v>65</v>
      </c>
      <c r="E16" s="164"/>
      <c r="F16" s="164"/>
      <c r="G16" s="164"/>
      <c r="H16" s="164"/>
      <c r="I16" s="164"/>
      <c r="J16" s="164"/>
      <c r="K16" s="164"/>
      <c r="L16" s="165"/>
      <c r="M16" s="169">
        <v>990486.44</v>
      </c>
      <c r="N16" s="170"/>
      <c r="O16" s="171"/>
      <c r="P16" s="82"/>
      <c r="Q16" s="154"/>
    </row>
    <row r="17" spans="1:17">
      <c r="A17" s="23"/>
      <c r="B17" s="82"/>
      <c r="C17" s="83"/>
      <c r="D17" s="163" t="s">
        <v>66</v>
      </c>
      <c r="E17" s="164"/>
      <c r="F17" s="164"/>
      <c r="G17" s="164"/>
      <c r="H17" s="164"/>
      <c r="I17" s="164"/>
      <c r="J17" s="164"/>
      <c r="K17" s="164"/>
      <c r="L17" s="165"/>
      <c r="M17" s="169">
        <v>5027405.95</v>
      </c>
      <c r="N17" s="170"/>
      <c r="O17" s="171"/>
      <c r="P17" s="82"/>
      <c r="Q17" s="154"/>
    </row>
    <row r="18" spans="1:17" s="47" customFormat="1">
      <c r="A18" s="50"/>
      <c r="B18" s="85"/>
      <c r="C18" s="85"/>
      <c r="D18" s="198" t="s">
        <v>143</v>
      </c>
      <c r="E18" s="199"/>
      <c r="F18" s="199"/>
      <c r="G18" s="199"/>
      <c r="H18" s="199"/>
      <c r="I18" s="199"/>
      <c r="J18" s="199"/>
      <c r="K18" s="199"/>
      <c r="L18" s="200"/>
      <c r="M18" s="201">
        <f>SUM(M15:O17)</f>
        <v>228115981.47999999</v>
      </c>
      <c r="N18" s="202"/>
      <c r="O18" s="203"/>
      <c r="P18" s="86"/>
      <c r="Q18" s="71"/>
    </row>
    <row r="19" spans="1:17" s="47" customFormat="1">
      <c r="A19" s="50"/>
      <c r="B19" s="85"/>
      <c r="C19" s="85"/>
      <c r="D19" s="87"/>
      <c r="E19" s="87"/>
      <c r="F19" s="87"/>
      <c r="G19" s="87"/>
      <c r="H19" s="87"/>
      <c r="I19" s="87"/>
      <c r="J19" s="87"/>
      <c r="K19" s="87"/>
      <c r="L19" s="87"/>
      <c r="M19" s="6"/>
      <c r="N19" s="6"/>
      <c r="O19" s="6"/>
      <c r="P19" s="86"/>
      <c r="Q19" s="71"/>
    </row>
    <row r="20" spans="1:17" s="47" customFormat="1">
      <c r="A20" s="48"/>
      <c r="C20" s="204" t="s">
        <v>169</v>
      </c>
      <c r="D20" s="204"/>
      <c r="E20" s="204"/>
      <c r="F20" s="204"/>
      <c r="G20" s="204"/>
      <c r="H20" s="204"/>
      <c r="I20" s="204"/>
      <c r="J20" s="204"/>
      <c r="K20" s="204"/>
      <c r="L20" s="204"/>
      <c r="M20" s="204"/>
      <c r="N20" s="204"/>
      <c r="O20" s="204"/>
      <c r="P20" s="204"/>
      <c r="Q20" s="71"/>
    </row>
    <row r="21" spans="1:17">
      <c r="A21" s="48"/>
      <c r="B21" s="47"/>
      <c r="C21" s="204"/>
      <c r="D21" s="204"/>
      <c r="E21" s="204"/>
      <c r="F21" s="204"/>
      <c r="G21" s="204"/>
      <c r="H21" s="204"/>
      <c r="I21" s="204"/>
      <c r="J21" s="204"/>
      <c r="K21" s="204"/>
      <c r="L21" s="204"/>
      <c r="M21" s="204"/>
      <c r="N21" s="204"/>
      <c r="O21" s="204"/>
      <c r="P21" s="204"/>
      <c r="Q21" s="154"/>
    </row>
    <row r="22" spans="1:17">
      <c r="A22" s="48"/>
      <c r="B22" s="47"/>
      <c r="C22" s="204"/>
      <c r="D22" s="204"/>
      <c r="E22" s="204"/>
      <c r="F22" s="204"/>
      <c r="G22" s="204"/>
      <c r="H22" s="204"/>
      <c r="I22" s="204"/>
      <c r="J22" s="204"/>
      <c r="K22" s="204"/>
      <c r="L22" s="204"/>
      <c r="M22" s="204"/>
      <c r="N22" s="204"/>
      <c r="O22" s="204"/>
      <c r="P22" s="204"/>
      <c r="Q22" s="154"/>
    </row>
    <row r="23" spans="1:17">
      <c r="A23" s="7"/>
      <c r="C23" s="2"/>
      <c r="D23" s="2"/>
      <c r="E23" s="2"/>
      <c r="F23" s="2"/>
      <c r="G23" s="2"/>
      <c r="H23" s="2"/>
      <c r="I23" s="2"/>
      <c r="J23" s="2"/>
      <c r="K23" s="2"/>
      <c r="L23" s="2"/>
      <c r="M23" s="2"/>
      <c r="N23" s="2"/>
      <c r="O23" s="2"/>
      <c r="P23" s="2"/>
      <c r="Q23" s="154"/>
    </row>
    <row r="24" spans="1:17">
      <c r="A24" s="7"/>
      <c r="C24" s="2"/>
      <c r="D24" s="182" t="s">
        <v>5</v>
      </c>
      <c r="E24" s="183"/>
      <c r="F24" s="183"/>
      <c r="G24" s="183"/>
      <c r="H24" s="183"/>
      <c r="I24" s="183"/>
      <c r="J24" s="183"/>
      <c r="K24" s="183"/>
      <c r="L24" s="184"/>
      <c r="M24" s="185" t="s">
        <v>9</v>
      </c>
      <c r="N24" s="186"/>
      <c r="O24" s="187"/>
      <c r="Q24" s="154"/>
    </row>
    <row r="25" spans="1:17">
      <c r="A25" s="7"/>
      <c r="C25" s="2"/>
      <c r="D25" s="205" t="s">
        <v>170</v>
      </c>
      <c r="E25" s="206"/>
      <c r="F25" s="206"/>
      <c r="G25" s="206"/>
      <c r="H25" s="206"/>
      <c r="I25" s="206"/>
      <c r="J25" s="206"/>
      <c r="K25" s="206"/>
      <c r="L25" s="207"/>
      <c r="M25" s="166">
        <v>8614495.1899999995</v>
      </c>
      <c r="N25" s="167"/>
      <c r="O25" s="168"/>
      <c r="Q25" s="154"/>
    </row>
    <row r="26" spans="1:17">
      <c r="A26" s="7"/>
      <c r="C26" s="2"/>
      <c r="D26" s="188" t="s">
        <v>18</v>
      </c>
      <c r="E26" s="189"/>
      <c r="F26" s="189"/>
      <c r="G26" s="189"/>
      <c r="H26" s="189"/>
      <c r="I26" s="189"/>
      <c r="J26" s="189"/>
      <c r="K26" s="189"/>
      <c r="L26" s="190"/>
      <c r="M26" s="191">
        <f>SUM(M25:O25)</f>
        <v>8614495.1899999995</v>
      </c>
      <c r="N26" s="192"/>
      <c r="O26" s="193"/>
      <c r="Q26" s="154"/>
    </row>
    <row r="27" spans="1:17">
      <c r="A27" s="7"/>
      <c r="C27" s="2"/>
      <c r="D27" s="88"/>
      <c r="E27" s="88"/>
      <c r="F27" s="88"/>
      <c r="G27" s="88"/>
      <c r="H27" s="88"/>
      <c r="I27" s="88"/>
      <c r="J27" s="88"/>
      <c r="K27" s="88"/>
      <c r="L27" s="88"/>
      <c r="M27" s="139"/>
      <c r="N27" s="139"/>
      <c r="O27" s="139"/>
      <c r="P27" s="2"/>
      <c r="Q27" s="154"/>
    </row>
    <row r="28" spans="1:17">
      <c r="A28" s="7"/>
      <c r="C28" s="2"/>
      <c r="D28" s="88"/>
      <c r="E28" s="88"/>
      <c r="F28" s="88"/>
      <c r="G28" s="88"/>
      <c r="H28" s="88"/>
      <c r="I28" s="88"/>
      <c r="J28" s="88"/>
      <c r="K28" s="88"/>
      <c r="L28" s="88"/>
      <c r="M28" s="139"/>
      <c r="N28" s="139"/>
      <c r="O28" s="139"/>
      <c r="P28" s="2"/>
      <c r="Q28" s="154"/>
    </row>
    <row r="29" spans="1:17">
      <c r="A29" s="7"/>
      <c r="C29" s="2"/>
      <c r="D29" s="88"/>
      <c r="E29" s="88"/>
      <c r="F29" s="88"/>
      <c r="G29" s="88"/>
      <c r="H29" s="88"/>
      <c r="I29" s="194" t="s">
        <v>171</v>
      </c>
      <c r="J29" s="194"/>
      <c r="K29" s="194"/>
      <c r="L29" s="195"/>
      <c r="M29" s="191">
        <f>+M26+M18</f>
        <v>236730476.66999999</v>
      </c>
      <c r="N29" s="192"/>
      <c r="O29" s="193"/>
      <c r="P29" s="2"/>
      <c r="Q29" s="154"/>
    </row>
    <row r="30" spans="1:17">
      <c r="A30" s="7"/>
      <c r="C30" s="2"/>
      <c r="D30" s="2"/>
      <c r="E30" s="2"/>
      <c r="F30" s="2"/>
      <c r="G30" s="2"/>
      <c r="H30" s="2"/>
      <c r="I30" s="2"/>
      <c r="J30" s="2"/>
      <c r="K30" s="2"/>
      <c r="L30" s="2"/>
      <c r="M30" s="196"/>
      <c r="N30" s="196"/>
      <c r="O30" s="196"/>
      <c r="P30" s="2"/>
      <c r="Q30" s="154"/>
    </row>
    <row r="31" spans="1:17">
      <c r="A31" s="7"/>
      <c r="C31" s="89"/>
      <c r="D31" s="89"/>
      <c r="E31" s="89"/>
      <c r="F31" s="89"/>
      <c r="G31" s="89"/>
      <c r="H31" s="89"/>
      <c r="I31" s="89"/>
      <c r="J31" s="89"/>
      <c r="K31" s="89"/>
      <c r="L31" s="89"/>
      <c r="M31" s="89"/>
      <c r="N31" s="89"/>
      <c r="O31" s="89"/>
      <c r="P31" s="89"/>
      <c r="Q31" s="154"/>
    </row>
    <row r="32" spans="1:17">
      <c r="A32" s="13"/>
      <c r="B32" s="90"/>
      <c r="C32" s="83" t="s">
        <v>173</v>
      </c>
      <c r="D32" s="90"/>
      <c r="E32" s="90"/>
      <c r="F32" s="90"/>
      <c r="G32" s="90"/>
      <c r="H32" s="90"/>
      <c r="I32" s="90"/>
      <c r="J32" s="90"/>
      <c r="K32" s="90"/>
      <c r="L32" s="90"/>
      <c r="M32" s="90"/>
      <c r="N32" s="90"/>
      <c r="O32" s="90"/>
      <c r="P32" s="90"/>
      <c r="Q32" s="154"/>
    </row>
    <row r="33" spans="1:17">
      <c r="A33" s="13" t="s">
        <v>149</v>
      </c>
      <c r="B33" s="90"/>
      <c r="C33" s="83"/>
      <c r="D33" s="90"/>
      <c r="E33" s="90"/>
      <c r="F33" s="90"/>
      <c r="G33" s="90"/>
      <c r="H33" s="90"/>
      <c r="I33" s="90"/>
      <c r="J33" s="90"/>
      <c r="K33" s="90"/>
      <c r="L33" s="90"/>
      <c r="M33" s="90"/>
      <c r="N33" s="90"/>
      <c r="O33" s="90"/>
      <c r="P33" s="90"/>
      <c r="Q33" s="154"/>
    </row>
    <row r="34" spans="1:17" ht="12" customHeight="1">
      <c r="A34" s="13"/>
      <c r="B34" s="90"/>
      <c r="C34" s="197" t="s">
        <v>174</v>
      </c>
      <c r="D34" s="197"/>
      <c r="E34" s="197"/>
      <c r="F34" s="197"/>
      <c r="G34" s="197"/>
      <c r="H34" s="197"/>
      <c r="I34" s="197"/>
      <c r="J34" s="197"/>
      <c r="K34" s="197"/>
      <c r="L34" s="90"/>
      <c r="M34" s="90"/>
      <c r="N34" s="90"/>
      <c r="O34" s="90"/>
      <c r="P34" s="90"/>
      <c r="Q34" s="154"/>
    </row>
    <row r="35" spans="1:17">
      <c r="A35" s="23"/>
      <c r="B35" s="82"/>
      <c r="C35" s="83"/>
      <c r="D35" s="182" t="s">
        <v>5</v>
      </c>
      <c r="E35" s="183"/>
      <c r="F35" s="183"/>
      <c r="G35" s="183"/>
      <c r="H35" s="183"/>
      <c r="I35" s="183"/>
      <c r="J35" s="183"/>
      <c r="K35" s="183"/>
      <c r="L35" s="184"/>
      <c r="M35" s="185">
        <v>2024</v>
      </c>
      <c r="N35" s="186"/>
      <c r="O35" s="187"/>
      <c r="P35" s="82"/>
      <c r="Q35" s="154"/>
    </row>
    <row r="36" spans="1:17">
      <c r="A36" s="23"/>
      <c r="B36" s="82"/>
      <c r="C36" s="83"/>
      <c r="D36" s="163" t="s">
        <v>67</v>
      </c>
      <c r="E36" s="164"/>
      <c r="F36" s="164"/>
      <c r="G36" s="164"/>
      <c r="H36" s="164"/>
      <c r="I36" s="164"/>
      <c r="J36" s="164"/>
      <c r="K36" s="164"/>
      <c r="L36" s="165"/>
      <c r="M36" s="166">
        <v>54999436.060000002</v>
      </c>
      <c r="N36" s="167"/>
      <c r="O36" s="168"/>
      <c r="P36" s="82"/>
      <c r="Q36" s="154"/>
    </row>
    <row r="37" spans="1:17">
      <c r="A37" s="23"/>
      <c r="B37" s="82"/>
      <c r="C37" s="83"/>
      <c r="D37" s="133" t="s">
        <v>68</v>
      </c>
      <c r="E37" s="134"/>
      <c r="F37" s="134"/>
      <c r="G37" s="134"/>
      <c r="H37" s="134"/>
      <c r="I37" s="134"/>
      <c r="J37" s="134"/>
      <c r="K37" s="134"/>
      <c r="L37" s="135"/>
      <c r="M37" s="166">
        <v>31747848.670000002</v>
      </c>
      <c r="N37" s="167">
        <v>31747848.670000002</v>
      </c>
      <c r="O37" s="168">
        <v>31747848.670000002</v>
      </c>
      <c r="P37" s="82"/>
      <c r="Q37" s="154"/>
    </row>
    <row r="38" spans="1:17">
      <c r="A38" s="23"/>
      <c r="B38" s="82"/>
      <c r="C38" s="83"/>
      <c r="D38" s="133" t="s">
        <v>69</v>
      </c>
      <c r="E38" s="134"/>
      <c r="F38" s="134"/>
      <c r="G38" s="134"/>
      <c r="H38" s="134"/>
      <c r="I38" s="134"/>
      <c r="J38" s="134"/>
      <c r="K38" s="134"/>
      <c r="L38" s="135"/>
      <c r="M38" s="166">
        <v>112416597.48999999</v>
      </c>
      <c r="N38" s="167">
        <v>112416597.48999999</v>
      </c>
      <c r="O38" s="168">
        <v>112416597.48999999</v>
      </c>
      <c r="P38" s="82"/>
      <c r="Q38" s="154"/>
    </row>
    <row r="39" spans="1:17" s="47" customFormat="1">
      <c r="A39" s="50"/>
      <c r="B39" s="85"/>
      <c r="C39" s="85"/>
      <c r="D39" s="198"/>
      <c r="E39" s="199"/>
      <c r="F39" s="199"/>
      <c r="G39" s="199"/>
      <c r="H39" s="199"/>
      <c r="I39" s="199"/>
      <c r="J39" s="199"/>
      <c r="K39" s="199"/>
      <c r="L39" s="200"/>
      <c r="M39" s="201">
        <f>+M36+M37+M38</f>
        <v>199163882.22</v>
      </c>
      <c r="N39" s="202"/>
      <c r="O39" s="203"/>
      <c r="P39" s="86"/>
      <c r="Q39" s="71"/>
    </row>
    <row r="40" spans="1:17" s="47" customFormat="1">
      <c r="A40" s="50"/>
      <c r="B40" s="85"/>
      <c r="C40" s="85"/>
      <c r="D40" s="87"/>
      <c r="E40" s="87"/>
      <c r="F40" s="87"/>
      <c r="G40" s="87"/>
      <c r="H40" s="87"/>
      <c r="I40" s="87"/>
      <c r="J40" s="87"/>
      <c r="K40" s="87"/>
      <c r="L40" s="87"/>
      <c r="M40" s="40"/>
      <c r="N40" s="40"/>
      <c r="O40" s="40"/>
      <c r="P40" s="86"/>
      <c r="Q40" s="71"/>
    </row>
    <row r="41" spans="1:17" s="47" customFormat="1">
      <c r="A41" s="50"/>
      <c r="B41" s="85"/>
      <c r="C41" s="85"/>
      <c r="D41" s="91" t="s">
        <v>295</v>
      </c>
      <c r="E41" s="87"/>
      <c r="F41" s="87"/>
      <c r="G41" s="87"/>
      <c r="H41" s="87"/>
      <c r="I41" s="87"/>
      <c r="J41" s="87"/>
      <c r="K41" s="87"/>
      <c r="L41" s="87"/>
      <c r="M41" s="40"/>
      <c r="N41" s="40"/>
      <c r="O41" s="40"/>
      <c r="P41" s="86"/>
      <c r="Q41" s="71"/>
    </row>
    <row r="42" spans="1:17" s="47" customFormat="1">
      <c r="A42" s="50"/>
      <c r="B42" s="85"/>
      <c r="C42" s="85"/>
      <c r="D42" s="87"/>
      <c r="E42" s="87"/>
      <c r="F42" s="87"/>
      <c r="G42" s="87"/>
      <c r="H42" s="87"/>
      <c r="I42" s="87"/>
      <c r="J42" s="87"/>
      <c r="K42" s="87"/>
      <c r="L42" s="87"/>
      <c r="M42" s="40"/>
      <c r="N42" s="40"/>
      <c r="O42" s="40"/>
      <c r="P42" s="86"/>
      <c r="Q42" s="71"/>
    </row>
    <row r="43" spans="1:17" s="47" customFormat="1" ht="57.75" customHeight="1">
      <c r="A43" s="50"/>
      <c r="B43" s="85"/>
      <c r="C43" s="85"/>
      <c r="D43" s="87"/>
      <c r="E43" s="208" t="s">
        <v>314</v>
      </c>
      <c r="F43" s="208"/>
      <c r="G43" s="208"/>
      <c r="H43" s="208"/>
      <c r="I43" s="208"/>
      <c r="J43" s="208"/>
      <c r="K43" s="208"/>
      <c r="L43" s="208"/>
      <c r="M43" s="208"/>
      <c r="N43" s="208"/>
      <c r="O43" s="208"/>
      <c r="P43" s="208"/>
      <c r="Q43" s="71"/>
    </row>
    <row r="44" spans="1:17" s="47" customFormat="1">
      <c r="A44" s="50"/>
      <c r="B44" s="85"/>
      <c r="C44" s="85"/>
      <c r="D44" s="87"/>
      <c r="E44" s="87"/>
      <c r="F44" s="87"/>
      <c r="G44" s="87"/>
      <c r="H44" s="87"/>
      <c r="I44" s="87"/>
      <c r="J44" s="87"/>
      <c r="K44" s="87"/>
      <c r="L44" s="87"/>
      <c r="M44" s="40"/>
      <c r="N44" s="40"/>
      <c r="O44" s="40"/>
      <c r="P44" s="86"/>
      <c r="Q44" s="71"/>
    </row>
    <row r="45" spans="1:17" s="47" customFormat="1" ht="246" customHeight="1">
      <c r="A45" s="50"/>
      <c r="B45" s="85"/>
      <c r="C45" s="85"/>
      <c r="D45" s="87"/>
      <c r="E45" s="208" t="s">
        <v>296</v>
      </c>
      <c r="F45" s="208"/>
      <c r="G45" s="208"/>
      <c r="H45" s="208"/>
      <c r="I45" s="208"/>
      <c r="J45" s="208"/>
      <c r="K45" s="208"/>
      <c r="L45" s="208"/>
      <c r="M45" s="208"/>
      <c r="N45" s="208"/>
      <c r="O45" s="208"/>
      <c r="P45" s="208"/>
      <c r="Q45" s="71"/>
    </row>
    <row r="46" spans="1:17" s="47" customFormat="1">
      <c r="A46" s="50"/>
      <c r="B46" s="85"/>
      <c r="C46" s="85"/>
      <c r="D46" s="87"/>
      <c r="E46" s="87"/>
      <c r="F46" s="87"/>
      <c r="G46" s="87"/>
      <c r="H46" s="87"/>
      <c r="I46" s="87"/>
      <c r="J46" s="87"/>
      <c r="K46" s="87"/>
      <c r="L46" s="87"/>
      <c r="M46" s="40"/>
      <c r="N46" s="40"/>
      <c r="O46" s="40"/>
      <c r="P46" s="86"/>
      <c r="Q46" s="71"/>
    </row>
    <row r="47" spans="1:17" s="47" customFormat="1" ht="229.5" customHeight="1">
      <c r="A47" s="50"/>
      <c r="B47" s="85"/>
      <c r="C47" s="85"/>
      <c r="D47" s="87"/>
      <c r="E47" s="208" t="s">
        <v>297</v>
      </c>
      <c r="F47" s="208"/>
      <c r="G47" s="208"/>
      <c r="H47" s="208"/>
      <c r="I47" s="208"/>
      <c r="J47" s="208"/>
      <c r="K47" s="208"/>
      <c r="L47" s="208"/>
      <c r="M47" s="208"/>
      <c r="N47" s="208"/>
      <c r="O47" s="208"/>
      <c r="P47" s="208"/>
      <c r="Q47" s="71"/>
    </row>
    <row r="48" spans="1:17" s="47" customFormat="1">
      <c r="A48" s="50"/>
      <c r="B48" s="85"/>
      <c r="C48" s="85"/>
      <c r="D48" s="87"/>
      <c r="E48" s="87"/>
      <c r="F48" s="87"/>
      <c r="G48" s="87"/>
      <c r="H48" s="87"/>
      <c r="I48" s="87"/>
      <c r="J48" s="87"/>
      <c r="K48" s="87"/>
      <c r="L48" s="87"/>
      <c r="M48" s="40"/>
      <c r="N48" s="40"/>
      <c r="O48" s="40"/>
      <c r="P48" s="86"/>
      <c r="Q48" s="71"/>
    </row>
    <row r="49" spans="1:17" s="47" customFormat="1" ht="12" customHeight="1">
      <c r="A49" s="50"/>
      <c r="B49" s="85"/>
      <c r="C49" s="85"/>
      <c r="D49" s="87"/>
      <c r="E49" s="87"/>
      <c r="F49" s="87"/>
      <c r="G49" s="87"/>
      <c r="H49" s="87"/>
      <c r="I49" s="87"/>
      <c r="J49" s="87"/>
      <c r="K49" s="87"/>
      <c r="L49" s="87"/>
      <c r="M49" s="40"/>
      <c r="N49" s="40"/>
      <c r="O49" s="40"/>
      <c r="P49" s="86"/>
      <c r="Q49" s="71"/>
    </row>
    <row r="50" spans="1:17" ht="12" customHeight="1">
      <c r="A50" s="13"/>
      <c r="B50" s="90"/>
      <c r="C50" s="197" t="s">
        <v>175</v>
      </c>
      <c r="D50" s="197"/>
      <c r="E50" s="197"/>
      <c r="F50" s="197"/>
      <c r="G50" s="197"/>
      <c r="H50" s="197"/>
      <c r="I50" s="90"/>
      <c r="J50" s="90"/>
      <c r="K50" s="90"/>
      <c r="L50" s="90"/>
      <c r="M50" s="90"/>
      <c r="N50" s="90"/>
      <c r="O50" s="90"/>
      <c r="P50" s="90"/>
      <c r="Q50" s="154"/>
    </row>
    <row r="51" spans="1:17">
      <c r="A51" s="23"/>
      <c r="B51" s="82"/>
      <c r="C51" s="83"/>
      <c r="D51" s="182" t="s">
        <v>5</v>
      </c>
      <c r="E51" s="183"/>
      <c r="F51" s="183"/>
      <c r="G51" s="183"/>
      <c r="H51" s="183"/>
      <c r="I51" s="183"/>
      <c r="J51" s="183"/>
      <c r="K51" s="183"/>
      <c r="L51" s="184"/>
      <c r="M51" s="185">
        <v>20243</v>
      </c>
      <c r="N51" s="186"/>
      <c r="O51" s="187"/>
      <c r="P51" s="82"/>
      <c r="Q51" s="154"/>
    </row>
    <row r="52" spans="1:17">
      <c r="A52" s="23"/>
      <c r="B52" s="82"/>
      <c r="C52" s="83"/>
      <c r="D52" s="163" t="s">
        <v>176</v>
      </c>
      <c r="E52" s="164"/>
      <c r="F52" s="164"/>
      <c r="G52" s="164"/>
      <c r="H52" s="164"/>
      <c r="I52" s="164"/>
      <c r="J52" s="164"/>
      <c r="K52" s="164"/>
      <c r="L52" s="165"/>
      <c r="M52" s="209">
        <v>0</v>
      </c>
      <c r="N52" s="210"/>
      <c r="O52" s="211"/>
      <c r="P52" s="82"/>
      <c r="Q52" s="154"/>
    </row>
    <row r="53" spans="1:17">
      <c r="A53" s="23"/>
      <c r="B53" s="82"/>
      <c r="C53" s="83"/>
      <c r="D53" s="133" t="s">
        <v>177</v>
      </c>
      <c r="E53" s="134"/>
      <c r="F53" s="134"/>
      <c r="G53" s="134"/>
      <c r="H53" s="134"/>
      <c r="I53" s="134"/>
      <c r="J53" s="134"/>
      <c r="K53" s="134"/>
      <c r="L53" s="135"/>
      <c r="M53" s="209">
        <v>17658896.59</v>
      </c>
      <c r="N53" s="210"/>
      <c r="O53" s="211"/>
      <c r="P53" s="82"/>
      <c r="Q53" s="154"/>
    </row>
    <row r="54" spans="1:17">
      <c r="A54" s="23"/>
      <c r="B54" s="82"/>
      <c r="C54" s="83"/>
      <c r="D54" s="133" t="s">
        <v>178</v>
      </c>
      <c r="E54" s="134"/>
      <c r="F54" s="134"/>
      <c r="G54" s="134"/>
      <c r="H54" s="134"/>
      <c r="I54" s="134"/>
      <c r="J54" s="134"/>
      <c r="K54" s="134"/>
      <c r="L54" s="135"/>
      <c r="M54" s="209">
        <v>0</v>
      </c>
      <c r="N54" s="210"/>
      <c r="O54" s="211"/>
      <c r="P54" s="82"/>
      <c r="Q54" s="154"/>
    </row>
    <row r="55" spans="1:17">
      <c r="A55" s="23"/>
      <c r="B55" s="82"/>
      <c r="C55" s="83"/>
      <c r="D55" s="133" t="s">
        <v>179</v>
      </c>
      <c r="E55" s="134"/>
      <c r="F55" s="134"/>
      <c r="G55" s="134"/>
      <c r="H55" s="134"/>
      <c r="I55" s="134"/>
      <c r="J55" s="134"/>
      <c r="K55" s="134"/>
      <c r="L55" s="135"/>
      <c r="M55" s="209">
        <v>0</v>
      </c>
      <c r="N55" s="210"/>
      <c r="O55" s="211"/>
      <c r="P55" s="82"/>
      <c r="Q55" s="154"/>
    </row>
    <row r="56" spans="1:17">
      <c r="A56" s="23"/>
      <c r="B56" s="82"/>
      <c r="C56" s="83"/>
      <c r="D56" s="133" t="s">
        <v>180</v>
      </c>
      <c r="E56" s="134"/>
      <c r="F56" s="134"/>
      <c r="G56" s="134"/>
      <c r="H56" s="134"/>
      <c r="I56" s="134"/>
      <c r="J56" s="134"/>
      <c r="K56" s="134"/>
      <c r="L56" s="135"/>
      <c r="M56" s="209">
        <v>1470000</v>
      </c>
      <c r="N56" s="210"/>
      <c r="O56" s="211"/>
      <c r="P56" s="82"/>
      <c r="Q56" s="154"/>
    </row>
    <row r="57" spans="1:17">
      <c r="A57" s="23"/>
      <c r="B57" s="82"/>
      <c r="C57" s="83"/>
      <c r="D57" s="133" t="s">
        <v>181</v>
      </c>
      <c r="E57" s="134"/>
      <c r="F57" s="134"/>
      <c r="G57" s="134"/>
      <c r="H57" s="134"/>
      <c r="I57" s="134"/>
      <c r="J57" s="134"/>
      <c r="K57" s="134"/>
      <c r="L57" s="135"/>
      <c r="M57" s="209"/>
      <c r="N57" s="210"/>
      <c r="O57" s="211"/>
      <c r="P57" s="82"/>
      <c r="Q57" s="154"/>
    </row>
    <row r="58" spans="1:17">
      <c r="A58" s="23"/>
      <c r="B58" s="82"/>
      <c r="C58" s="83"/>
      <c r="D58" s="133" t="s">
        <v>182</v>
      </c>
      <c r="E58" s="134"/>
      <c r="F58" s="134"/>
      <c r="G58" s="134"/>
      <c r="H58" s="134"/>
      <c r="I58" s="134"/>
      <c r="J58" s="134"/>
      <c r="K58" s="134"/>
      <c r="L58" s="135"/>
      <c r="M58" s="209"/>
      <c r="N58" s="210"/>
      <c r="O58" s="211"/>
      <c r="P58" s="82"/>
      <c r="Q58" s="154"/>
    </row>
    <row r="59" spans="1:17">
      <c r="A59" s="23"/>
      <c r="B59" s="82"/>
      <c r="C59" s="83"/>
      <c r="D59" s="133" t="s">
        <v>183</v>
      </c>
      <c r="E59" s="134"/>
      <c r="F59" s="134"/>
      <c r="G59" s="134"/>
      <c r="H59" s="134"/>
      <c r="I59" s="134"/>
      <c r="J59" s="134"/>
      <c r="K59" s="134"/>
      <c r="L59" s="135"/>
      <c r="M59" s="209"/>
      <c r="N59" s="210"/>
      <c r="O59" s="211"/>
      <c r="P59" s="82"/>
      <c r="Q59" s="154"/>
    </row>
    <row r="60" spans="1:17">
      <c r="A60" s="23"/>
      <c r="B60" s="82"/>
      <c r="C60" s="83"/>
      <c r="D60" s="163" t="s">
        <v>184</v>
      </c>
      <c r="E60" s="164"/>
      <c r="F60" s="164"/>
      <c r="G60" s="164"/>
      <c r="H60" s="164"/>
      <c r="I60" s="164"/>
      <c r="J60" s="164"/>
      <c r="K60" s="164"/>
      <c r="L60" s="165"/>
      <c r="M60" s="209"/>
      <c r="N60" s="210"/>
      <c r="O60" s="211"/>
      <c r="P60" s="82"/>
      <c r="Q60" s="154"/>
    </row>
    <row r="61" spans="1:17">
      <c r="A61" s="23"/>
      <c r="B61" s="82"/>
      <c r="C61" s="83"/>
      <c r="D61" s="163"/>
      <c r="E61" s="164"/>
      <c r="F61" s="164"/>
      <c r="G61" s="164"/>
      <c r="H61" s="164"/>
      <c r="I61" s="164"/>
      <c r="J61" s="164"/>
      <c r="K61" s="164"/>
      <c r="L61" s="165"/>
      <c r="M61" s="209"/>
      <c r="N61" s="210"/>
      <c r="O61" s="211"/>
      <c r="P61" s="82"/>
      <c r="Q61" s="154"/>
    </row>
    <row r="62" spans="1:17" s="47" customFormat="1">
      <c r="A62" s="50"/>
      <c r="B62" s="85"/>
      <c r="C62" s="85"/>
      <c r="D62" s="198"/>
      <c r="E62" s="199"/>
      <c r="F62" s="199"/>
      <c r="G62" s="199"/>
      <c r="H62" s="199"/>
      <c r="I62" s="199"/>
      <c r="J62" s="199"/>
      <c r="K62" s="199"/>
      <c r="L62" s="200"/>
      <c r="M62" s="209">
        <f>SUM(M52:O61)</f>
        <v>19128896.59</v>
      </c>
      <c r="N62" s="210"/>
      <c r="O62" s="211"/>
      <c r="P62" s="86"/>
      <c r="Q62" s="71"/>
    </row>
    <row r="63" spans="1:17">
      <c r="A63" s="7"/>
      <c r="Q63" s="154"/>
    </row>
    <row r="64" spans="1:17" s="47" customFormat="1" ht="38.25" customHeight="1">
      <c r="A64" s="50"/>
      <c r="B64" s="85"/>
      <c r="C64" s="85"/>
      <c r="D64" s="87"/>
      <c r="E64" s="208" t="s">
        <v>298</v>
      </c>
      <c r="F64" s="208"/>
      <c r="G64" s="208"/>
      <c r="H64" s="208"/>
      <c r="I64" s="208"/>
      <c r="J64" s="208"/>
      <c r="K64" s="208"/>
      <c r="L64" s="208"/>
      <c r="M64" s="208"/>
      <c r="N64" s="208"/>
      <c r="O64" s="208"/>
      <c r="P64" s="208"/>
      <c r="Q64" s="71"/>
    </row>
    <row r="65" spans="1:17" s="47" customFormat="1">
      <c r="A65" s="50"/>
      <c r="B65" s="85"/>
      <c r="C65" s="85"/>
      <c r="D65" s="87"/>
      <c r="E65" s="87"/>
      <c r="F65" s="87"/>
      <c r="G65" s="87"/>
      <c r="H65" s="87"/>
      <c r="I65" s="87"/>
      <c r="J65" s="87"/>
      <c r="K65" s="87"/>
      <c r="L65" s="87"/>
      <c r="M65" s="40"/>
      <c r="N65" s="40"/>
      <c r="O65" s="40"/>
      <c r="P65" s="86"/>
      <c r="Q65" s="71"/>
    </row>
    <row r="66" spans="1:17">
      <c r="A66" s="13"/>
      <c r="B66" s="90"/>
      <c r="C66" s="197" t="s">
        <v>185</v>
      </c>
      <c r="D66" s="197"/>
      <c r="E66" s="197"/>
      <c r="F66" s="197"/>
      <c r="G66" s="197"/>
      <c r="H66" s="197"/>
      <c r="I66" s="90"/>
      <c r="J66" s="90"/>
      <c r="K66" s="90"/>
      <c r="L66" s="90"/>
      <c r="M66" s="90"/>
      <c r="N66" s="90"/>
      <c r="O66" s="90"/>
      <c r="P66" s="90"/>
      <c r="Q66" s="154"/>
    </row>
    <row r="67" spans="1:17">
      <c r="A67" s="23"/>
      <c r="B67" s="82"/>
      <c r="C67" s="83"/>
      <c r="D67" s="182" t="s">
        <v>5</v>
      </c>
      <c r="E67" s="183"/>
      <c r="F67" s="183"/>
      <c r="G67" s="183"/>
      <c r="H67" s="183"/>
      <c r="I67" s="183"/>
      <c r="J67" s="183"/>
      <c r="K67" s="183"/>
      <c r="L67" s="184"/>
      <c r="M67" s="185">
        <v>2024</v>
      </c>
      <c r="N67" s="186"/>
      <c r="O67" s="187"/>
      <c r="P67" s="82"/>
      <c r="Q67" s="154"/>
    </row>
    <row r="68" spans="1:17">
      <c r="A68" s="23"/>
      <c r="B68" s="82"/>
      <c r="C68" s="83"/>
      <c r="D68" s="163" t="s">
        <v>186</v>
      </c>
      <c r="E68" s="164"/>
      <c r="F68" s="164"/>
      <c r="G68" s="164"/>
      <c r="H68" s="164"/>
      <c r="I68" s="164"/>
      <c r="J68" s="164"/>
      <c r="K68" s="164"/>
      <c r="L68" s="165"/>
      <c r="M68" s="166">
        <v>0</v>
      </c>
      <c r="N68" s="167"/>
      <c r="O68" s="168"/>
      <c r="P68" s="82"/>
      <c r="Q68" s="154"/>
    </row>
    <row r="69" spans="1:17">
      <c r="A69" s="23"/>
      <c r="B69" s="82"/>
      <c r="C69" s="83"/>
      <c r="D69" s="133" t="s">
        <v>187</v>
      </c>
      <c r="E69" s="134"/>
      <c r="F69" s="134"/>
      <c r="G69" s="134"/>
      <c r="H69" s="134"/>
      <c r="I69" s="134"/>
      <c r="J69" s="134"/>
      <c r="K69" s="134"/>
      <c r="L69" s="135"/>
      <c r="M69" s="166">
        <v>0</v>
      </c>
      <c r="N69" s="167"/>
      <c r="O69" s="168"/>
      <c r="P69" s="82"/>
      <c r="Q69" s="154"/>
    </row>
    <row r="70" spans="1:17">
      <c r="A70" s="23"/>
      <c r="B70" s="82"/>
      <c r="C70" s="83"/>
      <c r="D70" s="133" t="s">
        <v>188</v>
      </c>
      <c r="E70" s="134"/>
      <c r="F70" s="134"/>
      <c r="G70" s="134"/>
      <c r="H70" s="134"/>
      <c r="I70" s="134"/>
      <c r="J70" s="134"/>
      <c r="K70" s="134"/>
      <c r="L70" s="135"/>
      <c r="M70" s="166">
        <v>0</v>
      </c>
      <c r="N70" s="167"/>
      <c r="O70" s="168"/>
      <c r="P70" s="82"/>
      <c r="Q70" s="154"/>
    </row>
    <row r="71" spans="1:17">
      <c r="A71" s="23"/>
      <c r="B71" s="82"/>
      <c r="C71" s="83"/>
      <c r="D71" s="163"/>
      <c r="E71" s="164"/>
      <c r="F71" s="164"/>
      <c r="G71" s="164"/>
      <c r="H71" s="164"/>
      <c r="I71" s="164"/>
      <c r="J71" s="164"/>
      <c r="K71" s="164"/>
      <c r="L71" s="165"/>
      <c r="M71" s="169"/>
      <c r="N71" s="170"/>
      <c r="O71" s="171"/>
      <c r="P71" s="82"/>
      <c r="Q71" s="154"/>
    </row>
    <row r="72" spans="1:17" s="47" customFormat="1">
      <c r="A72" s="50"/>
      <c r="B72" s="85"/>
      <c r="C72" s="85"/>
      <c r="D72" s="198"/>
      <c r="E72" s="199"/>
      <c r="F72" s="199"/>
      <c r="G72" s="199"/>
      <c r="H72" s="199"/>
      <c r="I72" s="199"/>
      <c r="J72" s="199"/>
      <c r="K72" s="199"/>
      <c r="L72" s="200"/>
      <c r="M72" s="201">
        <f>SUM(M68:O71)</f>
        <v>0</v>
      </c>
      <c r="N72" s="202"/>
      <c r="O72" s="203"/>
      <c r="P72" s="86"/>
      <c r="Q72" s="71"/>
    </row>
    <row r="73" spans="1:17" s="47" customFormat="1">
      <c r="A73" s="50"/>
      <c r="B73" s="85"/>
      <c r="C73" s="85"/>
      <c r="D73" s="87"/>
      <c r="E73" s="87"/>
      <c r="F73" s="87"/>
      <c r="G73" s="87"/>
      <c r="H73" s="87"/>
      <c r="I73" s="87"/>
      <c r="J73" s="87"/>
      <c r="K73" s="87"/>
      <c r="L73" s="87"/>
      <c r="M73" s="40"/>
      <c r="N73" s="40"/>
      <c r="O73" s="40"/>
      <c r="P73" s="86"/>
      <c r="Q73" s="71"/>
    </row>
    <row r="74" spans="1:17">
      <c r="A74" s="13"/>
      <c r="B74" s="90"/>
      <c r="C74" s="197" t="s">
        <v>189</v>
      </c>
      <c r="D74" s="197"/>
      <c r="E74" s="197"/>
      <c r="F74" s="197"/>
      <c r="G74" s="197"/>
      <c r="H74" s="197"/>
      <c r="I74" s="90"/>
      <c r="J74" s="90"/>
      <c r="K74" s="90"/>
      <c r="L74" s="90"/>
      <c r="M74" s="90"/>
      <c r="N74" s="90"/>
      <c r="O74" s="90"/>
      <c r="P74" s="90"/>
      <c r="Q74" s="154"/>
    </row>
    <row r="75" spans="1:17">
      <c r="A75" s="23"/>
      <c r="B75" s="82"/>
      <c r="C75" s="83"/>
      <c r="D75" s="182" t="s">
        <v>5</v>
      </c>
      <c r="E75" s="183"/>
      <c r="F75" s="183"/>
      <c r="G75" s="183"/>
      <c r="H75" s="183"/>
      <c r="I75" s="183"/>
      <c r="J75" s="183"/>
      <c r="K75" s="183"/>
      <c r="L75" s="184"/>
      <c r="M75" s="185">
        <v>2024</v>
      </c>
      <c r="N75" s="186"/>
      <c r="O75" s="187"/>
      <c r="P75" s="82"/>
      <c r="Q75" s="154"/>
    </row>
    <row r="76" spans="1:17">
      <c r="A76" s="23"/>
      <c r="B76" s="82"/>
      <c r="C76" s="83"/>
      <c r="D76" s="163" t="s">
        <v>190</v>
      </c>
      <c r="E76" s="164"/>
      <c r="F76" s="164"/>
      <c r="G76" s="164"/>
      <c r="H76" s="164"/>
      <c r="I76" s="164"/>
      <c r="J76" s="164"/>
      <c r="K76" s="164"/>
      <c r="L76" s="165"/>
      <c r="M76" s="166">
        <v>0</v>
      </c>
      <c r="N76" s="167"/>
      <c r="O76" s="168"/>
      <c r="P76" s="82"/>
      <c r="Q76" s="154"/>
    </row>
    <row r="77" spans="1:17">
      <c r="A77" s="23"/>
      <c r="B77" s="82"/>
      <c r="C77" s="83"/>
      <c r="D77" s="133" t="s">
        <v>191</v>
      </c>
      <c r="E77" s="134"/>
      <c r="F77" s="134"/>
      <c r="G77" s="134"/>
      <c r="H77" s="134"/>
      <c r="I77" s="134"/>
      <c r="J77" s="134"/>
      <c r="K77" s="134"/>
      <c r="L77" s="135"/>
      <c r="M77" s="166">
        <v>0</v>
      </c>
      <c r="N77" s="167"/>
      <c r="O77" s="168"/>
      <c r="P77" s="82"/>
      <c r="Q77" s="154"/>
    </row>
    <row r="78" spans="1:17">
      <c r="A78" s="23"/>
      <c r="B78" s="82"/>
      <c r="C78" s="83"/>
      <c r="D78" s="133" t="s">
        <v>192</v>
      </c>
      <c r="E78" s="134"/>
      <c r="F78" s="134"/>
      <c r="G78" s="134"/>
      <c r="H78" s="134"/>
      <c r="I78" s="134"/>
      <c r="J78" s="134"/>
      <c r="K78" s="134"/>
      <c r="L78" s="135"/>
      <c r="M78" s="166">
        <v>0</v>
      </c>
      <c r="N78" s="167"/>
      <c r="O78" s="168"/>
      <c r="P78" s="82"/>
      <c r="Q78" s="154"/>
    </row>
    <row r="79" spans="1:17">
      <c r="A79" s="23"/>
      <c r="B79" s="82"/>
      <c r="C79" s="83"/>
      <c r="D79" s="133" t="s">
        <v>193</v>
      </c>
      <c r="E79" s="134"/>
      <c r="F79" s="134"/>
      <c r="G79" s="134"/>
      <c r="H79" s="134"/>
      <c r="I79" s="134"/>
      <c r="J79" s="134"/>
      <c r="K79" s="134"/>
      <c r="L79" s="135"/>
      <c r="M79" s="166">
        <v>0</v>
      </c>
      <c r="N79" s="167"/>
      <c r="O79" s="168"/>
      <c r="P79" s="82"/>
      <c r="Q79" s="154"/>
    </row>
    <row r="80" spans="1:17">
      <c r="A80" s="23"/>
      <c r="B80" s="82"/>
      <c r="C80" s="83"/>
      <c r="D80" s="133" t="s">
        <v>194</v>
      </c>
      <c r="E80" s="134"/>
      <c r="F80" s="134"/>
      <c r="G80" s="134"/>
      <c r="H80" s="134"/>
      <c r="I80" s="134"/>
      <c r="J80" s="134"/>
      <c r="K80" s="134"/>
      <c r="L80" s="135"/>
      <c r="M80" s="166">
        <v>0</v>
      </c>
      <c r="N80" s="167"/>
      <c r="O80" s="168"/>
      <c r="P80" s="82"/>
      <c r="Q80" s="154"/>
    </row>
    <row r="81" spans="1:17">
      <c r="A81" s="23"/>
      <c r="B81" s="82"/>
      <c r="C81" s="83"/>
      <c r="D81" s="133"/>
      <c r="E81" s="134"/>
      <c r="F81" s="134"/>
      <c r="G81" s="134"/>
      <c r="H81" s="134"/>
      <c r="I81" s="134"/>
      <c r="J81" s="134"/>
      <c r="K81" s="134"/>
      <c r="L81" s="135"/>
      <c r="M81" s="166"/>
      <c r="N81" s="167"/>
      <c r="O81" s="168"/>
      <c r="P81" s="82"/>
      <c r="Q81" s="154"/>
    </row>
    <row r="82" spans="1:17">
      <c r="A82" s="23"/>
      <c r="B82" s="82"/>
      <c r="C82" s="83"/>
      <c r="D82" s="133"/>
      <c r="E82" s="134"/>
      <c r="F82" s="134"/>
      <c r="G82" s="134"/>
      <c r="H82" s="134"/>
      <c r="I82" s="134"/>
      <c r="J82" s="134"/>
      <c r="K82" s="134"/>
      <c r="L82" s="135"/>
      <c r="M82" s="136"/>
      <c r="N82" s="137"/>
      <c r="O82" s="138"/>
      <c r="P82" s="82"/>
      <c r="Q82" s="154"/>
    </row>
    <row r="83" spans="1:17">
      <c r="A83" s="23"/>
      <c r="B83" s="82"/>
      <c r="C83" s="83"/>
      <c r="D83" s="133"/>
      <c r="E83" s="134"/>
      <c r="F83" s="134"/>
      <c r="G83" s="134"/>
      <c r="H83" s="134"/>
      <c r="I83" s="134"/>
      <c r="J83" s="134"/>
      <c r="K83" s="134"/>
      <c r="L83" s="135"/>
      <c r="M83" s="136"/>
      <c r="N83" s="137"/>
      <c r="O83" s="138"/>
      <c r="P83" s="82"/>
      <c r="Q83" s="154"/>
    </row>
    <row r="84" spans="1:17">
      <c r="A84" s="23"/>
      <c r="B84" s="82"/>
      <c r="C84" s="83"/>
      <c r="D84" s="163"/>
      <c r="E84" s="164"/>
      <c r="F84" s="164"/>
      <c r="G84" s="164"/>
      <c r="H84" s="164"/>
      <c r="I84" s="164"/>
      <c r="J84" s="164"/>
      <c r="K84" s="164"/>
      <c r="L84" s="165"/>
      <c r="M84" s="169"/>
      <c r="N84" s="170"/>
      <c r="O84" s="171"/>
      <c r="P84" s="82"/>
      <c r="Q84" s="154"/>
    </row>
    <row r="85" spans="1:17">
      <c r="A85" s="23"/>
      <c r="B85" s="82"/>
      <c r="C85" s="83"/>
      <c r="D85" s="163"/>
      <c r="E85" s="164"/>
      <c r="F85" s="164"/>
      <c r="G85" s="164"/>
      <c r="H85" s="164"/>
      <c r="I85" s="164"/>
      <c r="J85" s="164"/>
      <c r="K85" s="164"/>
      <c r="L85" s="165"/>
      <c r="M85" s="169"/>
      <c r="N85" s="170"/>
      <c r="O85" s="171"/>
      <c r="P85" s="82"/>
      <c r="Q85" s="154"/>
    </row>
    <row r="86" spans="1:17" s="47" customFormat="1">
      <c r="A86" s="50"/>
      <c r="B86" s="85"/>
      <c r="C86" s="85"/>
      <c r="D86" s="198"/>
      <c r="E86" s="199"/>
      <c r="F86" s="199"/>
      <c r="G86" s="199"/>
      <c r="H86" s="199"/>
      <c r="I86" s="199"/>
      <c r="J86" s="199"/>
      <c r="K86" s="199"/>
      <c r="L86" s="200"/>
      <c r="M86" s="201">
        <f>SUM(M76:O85)</f>
        <v>0</v>
      </c>
      <c r="N86" s="202"/>
      <c r="O86" s="203"/>
      <c r="P86" s="86"/>
      <c r="Q86" s="71"/>
    </row>
    <row r="87" spans="1:17" s="47" customFormat="1">
      <c r="A87" s="50"/>
      <c r="B87" s="85"/>
      <c r="C87" s="85"/>
      <c r="D87" s="87"/>
      <c r="E87" s="87"/>
      <c r="F87" s="87"/>
      <c r="G87" s="87"/>
      <c r="H87" s="87"/>
      <c r="I87" s="87"/>
      <c r="J87" s="87"/>
      <c r="K87" s="87"/>
      <c r="L87" s="87"/>
      <c r="M87" s="40"/>
      <c r="N87" s="40"/>
      <c r="O87" s="40"/>
      <c r="P87" s="86"/>
      <c r="Q87" s="71"/>
    </row>
    <row r="88" spans="1:17">
      <c r="A88" s="13"/>
      <c r="B88" s="90"/>
      <c r="C88" s="197" t="s">
        <v>195</v>
      </c>
      <c r="D88" s="197"/>
      <c r="E88" s="197"/>
      <c r="F88" s="197"/>
      <c r="G88" s="197"/>
      <c r="H88" s="197"/>
      <c r="I88" s="90"/>
      <c r="J88" s="90"/>
      <c r="K88" s="90"/>
      <c r="L88" s="90"/>
      <c r="M88" s="90"/>
      <c r="N88" s="90"/>
      <c r="O88" s="90"/>
      <c r="P88" s="90"/>
      <c r="Q88" s="154"/>
    </row>
    <row r="89" spans="1:17">
      <c r="A89" s="23"/>
      <c r="B89" s="82"/>
      <c r="C89" s="83"/>
      <c r="D89" s="182" t="s">
        <v>5</v>
      </c>
      <c r="E89" s="183"/>
      <c r="F89" s="183"/>
      <c r="G89" s="183"/>
      <c r="H89" s="183"/>
      <c r="I89" s="183"/>
      <c r="J89" s="183"/>
      <c r="K89" s="183"/>
      <c r="L89" s="184"/>
      <c r="M89" s="185">
        <v>2024</v>
      </c>
      <c r="N89" s="186"/>
      <c r="O89" s="187"/>
      <c r="P89" s="82"/>
      <c r="Q89" s="154"/>
    </row>
    <row r="90" spans="1:17">
      <c r="A90" s="23"/>
      <c r="B90" s="82"/>
      <c r="C90" s="83"/>
      <c r="D90" s="163" t="s">
        <v>196</v>
      </c>
      <c r="E90" s="164"/>
      <c r="F90" s="164"/>
      <c r="G90" s="164"/>
      <c r="H90" s="164"/>
      <c r="I90" s="164"/>
      <c r="J90" s="164"/>
      <c r="K90" s="164"/>
      <c r="L90" s="165"/>
      <c r="M90" s="166">
        <v>4073953.42</v>
      </c>
      <c r="N90" s="167"/>
      <c r="O90" s="168"/>
      <c r="P90" s="82"/>
      <c r="Q90" s="154"/>
    </row>
    <row r="91" spans="1:17">
      <c r="A91" s="23"/>
      <c r="B91" s="82"/>
      <c r="C91" s="83"/>
      <c r="D91" s="133" t="s">
        <v>197</v>
      </c>
      <c r="E91" s="134"/>
      <c r="F91" s="134"/>
      <c r="G91" s="134"/>
      <c r="H91" s="134"/>
      <c r="I91" s="134"/>
      <c r="J91" s="134"/>
      <c r="K91" s="134"/>
      <c r="L91" s="135"/>
      <c r="M91" s="166"/>
      <c r="N91" s="167"/>
      <c r="O91" s="168"/>
      <c r="P91" s="82"/>
      <c r="Q91" s="154"/>
    </row>
    <row r="92" spans="1:17">
      <c r="A92" s="23"/>
      <c r="B92" s="82"/>
      <c r="C92" s="83"/>
      <c r="D92" s="133" t="s">
        <v>198</v>
      </c>
      <c r="E92" s="134"/>
      <c r="F92" s="134"/>
      <c r="G92" s="134"/>
      <c r="H92" s="134"/>
      <c r="I92" s="134"/>
      <c r="J92" s="134"/>
      <c r="K92" s="134"/>
      <c r="L92" s="135"/>
      <c r="M92" s="136"/>
      <c r="N92" s="137"/>
      <c r="O92" s="138"/>
      <c r="P92" s="82"/>
      <c r="Q92" s="154"/>
    </row>
    <row r="93" spans="1:17">
      <c r="A93" s="23"/>
      <c r="B93" s="82"/>
      <c r="C93" s="83"/>
      <c r="D93" s="133" t="s">
        <v>199</v>
      </c>
      <c r="E93" s="134"/>
      <c r="F93" s="134"/>
      <c r="G93" s="134"/>
      <c r="H93" s="134"/>
      <c r="I93" s="134"/>
      <c r="J93" s="134"/>
      <c r="K93" s="134"/>
      <c r="L93" s="135"/>
      <c r="M93" s="136"/>
      <c r="N93" s="137"/>
      <c r="O93" s="138"/>
      <c r="P93" s="82"/>
      <c r="Q93" s="154"/>
    </row>
    <row r="94" spans="1:17">
      <c r="A94" s="23"/>
      <c r="B94" s="82"/>
      <c r="C94" s="83"/>
      <c r="D94" s="163"/>
      <c r="E94" s="164"/>
      <c r="F94" s="164"/>
      <c r="G94" s="164"/>
      <c r="H94" s="164"/>
      <c r="I94" s="164"/>
      <c r="J94" s="164"/>
      <c r="K94" s="164"/>
      <c r="L94" s="165"/>
      <c r="M94" s="169"/>
      <c r="N94" s="170"/>
      <c r="O94" s="171"/>
      <c r="P94" s="82"/>
      <c r="Q94" s="154"/>
    </row>
    <row r="95" spans="1:17">
      <c r="A95" s="23"/>
      <c r="B95" s="82"/>
      <c r="C95" s="83"/>
      <c r="D95" s="163"/>
      <c r="E95" s="164"/>
      <c r="F95" s="164"/>
      <c r="G95" s="164"/>
      <c r="H95" s="164"/>
      <c r="I95" s="164"/>
      <c r="J95" s="164"/>
      <c r="K95" s="164"/>
      <c r="L95" s="165"/>
      <c r="M95" s="169"/>
      <c r="N95" s="170"/>
      <c r="O95" s="171"/>
      <c r="P95" s="82"/>
      <c r="Q95" s="154"/>
    </row>
    <row r="96" spans="1:17" s="47" customFormat="1">
      <c r="A96" s="50"/>
      <c r="B96" s="85"/>
      <c r="C96" s="85"/>
      <c r="D96" s="198"/>
      <c r="E96" s="199"/>
      <c r="F96" s="199"/>
      <c r="G96" s="199"/>
      <c r="H96" s="199"/>
      <c r="I96" s="199"/>
      <c r="J96" s="199"/>
      <c r="K96" s="199"/>
      <c r="L96" s="200"/>
      <c r="M96" s="201">
        <f>SUM(M90:O95)</f>
        <v>4073953.42</v>
      </c>
      <c r="N96" s="202"/>
      <c r="O96" s="203"/>
      <c r="P96" s="86"/>
      <c r="Q96" s="71"/>
    </row>
    <row r="97" spans="1:17" s="47" customFormat="1">
      <c r="A97" s="50"/>
      <c r="B97" s="85"/>
      <c r="C97" s="85"/>
      <c r="D97" s="87"/>
      <c r="E97" s="87"/>
      <c r="F97" s="87"/>
      <c r="G97" s="87"/>
      <c r="H97" s="87"/>
      <c r="I97" s="87"/>
      <c r="J97" s="87"/>
      <c r="K97" s="87"/>
      <c r="L97" s="87"/>
      <c r="M97" s="40"/>
      <c r="N97" s="40"/>
      <c r="O97" s="40"/>
      <c r="P97" s="86"/>
      <c r="Q97" s="71"/>
    </row>
    <row r="98" spans="1:17" s="47" customFormat="1" ht="14.25">
      <c r="A98" s="50"/>
      <c r="B98" s="85"/>
      <c r="C98" s="85"/>
      <c r="D98" s="87"/>
      <c r="E98" s="92" t="s">
        <v>299</v>
      </c>
      <c r="F98" s="87"/>
      <c r="G98" s="87"/>
      <c r="H98" s="87"/>
      <c r="I98" s="87"/>
      <c r="J98" s="87"/>
      <c r="K98" s="87"/>
      <c r="L98" s="87"/>
      <c r="M98" s="40"/>
      <c r="N98" s="40"/>
      <c r="O98" s="40"/>
      <c r="P98" s="86"/>
      <c r="Q98" s="71"/>
    </row>
    <row r="99" spans="1:17" s="47" customFormat="1">
      <c r="A99" s="50"/>
      <c r="B99" s="85"/>
      <c r="C99" s="85"/>
      <c r="D99" s="87"/>
      <c r="E99" s="87"/>
      <c r="F99" s="87"/>
      <c r="G99" s="87"/>
      <c r="H99" s="87"/>
      <c r="I99" s="87"/>
      <c r="J99" s="87"/>
      <c r="K99" s="87"/>
      <c r="L99" s="87"/>
      <c r="M99" s="40"/>
      <c r="N99" s="40"/>
      <c r="O99" s="40"/>
      <c r="P99" s="86"/>
      <c r="Q99" s="71"/>
    </row>
    <row r="100" spans="1:17">
      <c r="A100" s="13"/>
      <c r="B100" s="90"/>
      <c r="C100" s="197" t="s">
        <v>200</v>
      </c>
      <c r="D100" s="197"/>
      <c r="E100" s="197"/>
      <c r="F100" s="197"/>
      <c r="G100" s="197"/>
      <c r="H100" s="197"/>
      <c r="I100" s="90"/>
      <c r="J100" s="90"/>
      <c r="K100" s="90"/>
      <c r="L100" s="90"/>
      <c r="M100" s="90"/>
      <c r="N100" s="90"/>
      <c r="O100" s="90"/>
      <c r="P100" s="90"/>
      <c r="Q100" s="154"/>
    </row>
    <row r="101" spans="1:17">
      <c r="A101" s="23"/>
      <c r="B101" s="82"/>
      <c r="C101" s="83"/>
      <c r="D101" s="182" t="s">
        <v>5</v>
      </c>
      <c r="E101" s="183"/>
      <c r="F101" s="183"/>
      <c r="G101" s="183"/>
      <c r="H101" s="183"/>
      <c r="I101" s="183"/>
      <c r="J101" s="183"/>
      <c r="K101" s="183"/>
      <c r="L101" s="184"/>
      <c r="M101" s="185">
        <v>2023</v>
      </c>
      <c r="N101" s="186"/>
      <c r="O101" s="187"/>
      <c r="P101" s="82"/>
      <c r="Q101" s="154"/>
    </row>
    <row r="102" spans="1:17">
      <c r="A102" s="23"/>
      <c r="B102" s="82"/>
      <c r="C102" s="83"/>
      <c r="D102" s="163" t="s">
        <v>201</v>
      </c>
      <c r="E102" s="164"/>
      <c r="F102" s="164"/>
      <c r="G102" s="164"/>
      <c r="H102" s="164"/>
      <c r="I102" s="164"/>
      <c r="J102" s="164"/>
      <c r="K102" s="164"/>
      <c r="L102" s="165"/>
      <c r="M102" s="166">
        <v>0</v>
      </c>
      <c r="N102" s="167"/>
      <c r="O102" s="168"/>
      <c r="P102" s="82"/>
      <c r="Q102" s="154"/>
    </row>
    <row r="103" spans="1:17">
      <c r="A103" s="23"/>
      <c r="B103" s="82"/>
      <c r="C103" s="83"/>
      <c r="D103" s="133"/>
      <c r="E103" s="134"/>
      <c r="F103" s="134"/>
      <c r="G103" s="134"/>
      <c r="H103" s="134"/>
      <c r="I103" s="134"/>
      <c r="J103" s="134"/>
      <c r="K103" s="134"/>
      <c r="L103" s="135"/>
      <c r="M103" s="166">
        <v>0</v>
      </c>
      <c r="N103" s="167"/>
      <c r="O103" s="168"/>
      <c r="P103" s="82"/>
      <c r="Q103" s="154"/>
    </row>
    <row r="104" spans="1:17">
      <c r="A104" s="23"/>
      <c r="B104" s="82"/>
      <c r="C104" s="83"/>
      <c r="D104" s="133"/>
      <c r="E104" s="134"/>
      <c r="F104" s="134"/>
      <c r="G104" s="134"/>
      <c r="H104" s="134"/>
      <c r="I104" s="134"/>
      <c r="J104" s="134"/>
      <c r="K104" s="134"/>
      <c r="L104" s="135"/>
      <c r="M104" s="166">
        <v>0</v>
      </c>
      <c r="N104" s="167"/>
      <c r="O104" s="168"/>
      <c r="P104" s="82"/>
      <c r="Q104" s="154"/>
    </row>
    <row r="105" spans="1:17">
      <c r="A105" s="23"/>
      <c r="B105" s="82"/>
      <c r="C105" s="83"/>
      <c r="D105" s="163"/>
      <c r="E105" s="164"/>
      <c r="F105" s="164"/>
      <c r="G105" s="164"/>
      <c r="H105" s="164"/>
      <c r="I105" s="164"/>
      <c r="J105" s="164"/>
      <c r="K105" s="164"/>
      <c r="L105" s="165"/>
      <c r="M105" s="169"/>
      <c r="N105" s="170"/>
      <c r="O105" s="171"/>
      <c r="P105" s="82"/>
      <c r="Q105" s="154"/>
    </row>
    <row r="106" spans="1:17" s="47" customFormat="1">
      <c r="A106" s="50"/>
      <c r="B106" s="85"/>
      <c r="C106" s="85"/>
      <c r="D106" s="198"/>
      <c r="E106" s="199"/>
      <c r="F106" s="199"/>
      <c r="G106" s="199"/>
      <c r="H106" s="199"/>
      <c r="I106" s="199"/>
      <c r="J106" s="199"/>
      <c r="K106" s="199"/>
      <c r="L106" s="200"/>
      <c r="M106" s="201">
        <f>SUM(M102:O105)</f>
        <v>0</v>
      </c>
      <c r="N106" s="202"/>
      <c r="O106" s="203"/>
      <c r="P106" s="86"/>
      <c r="Q106" s="71"/>
    </row>
    <row r="107" spans="1:17" s="47" customFormat="1">
      <c r="A107" s="50"/>
      <c r="B107" s="85"/>
      <c r="C107" s="85"/>
      <c r="D107" s="87"/>
      <c r="E107" s="87"/>
      <c r="F107" s="87"/>
      <c r="G107" s="87"/>
      <c r="H107" s="87"/>
      <c r="I107" s="87"/>
      <c r="J107" s="87"/>
      <c r="K107" s="87"/>
      <c r="L107" s="87"/>
      <c r="M107" s="40"/>
      <c r="N107" s="40"/>
      <c r="O107" s="40"/>
      <c r="P107" s="86"/>
      <c r="Q107" s="71"/>
    </row>
    <row r="108" spans="1:17">
      <c r="A108" s="7"/>
      <c r="C108" s="2"/>
      <c r="D108" s="88"/>
      <c r="E108" s="88"/>
      <c r="F108" s="88"/>
      <c r="G108" s="88"/>
      <c r="H108" s="88"/>
      <c r="I108" s="194" t="s">
        <v>171</v>
      </c>
      <c r="J108" s="194"/>
      <c r="K108" s="194"/>
      <c r="L108" s="195"/>
      <c r="M108" s="191">
        <f>+M106+M96+M86+M72+M62+M39</f>
        <v>222366732.22999999</v>
      </c>
      <c r="N108" s="192"/>
      <c r="O108" s="193"/>
      <c r="P108" s="2"/>
      <c r="Q108" s="154"/>
    </row>
    <row r="109" spans="1:17" s="47" customFormat="1">
      <c r="A109" s="50"/>
      <c r="B109" s="85"/>
      <c r="C109" s="85"/>
      <c r="D109" s="87"/>
      <c r="E109" s="87"/>
      <c r="F109" s="87"/>
      <c r="G109" s="87"/>
      <c r="H109" s="87"/>
      <c r="I109" s="87"/>
      <c r="J109" s="87"/>
      <c r="K109" s="87"/>
      <c r="L109" s="87"/>
      <c r="M109" s="40"/>
      <c r="N109" s="40"/>
      <c r="O109" s="40"/>
      <c r="P109" s="86"/>
      <c r="Q109" s="71"/>
    </row>
    <row r="110" spans="1:17">
      <c r="A110" s="51"/>
      <c r="B110" s="80"/>
      <c r="C110" s="93"/>
      <c r="D110" s="94"/>
      <c r="E110" s="94"/>
      <c r="F110" s="94"/>
      <c r="G110" s="94"/>
      <c r="H110" s="94"/>
      <c r="I110" s="94"/>
      <c r="J110" s="94"/>
      <c r="K110" s="94"/>
      <c r="L110" s="94"/>
      <c r="M110" s="94"/>
      <c r="N110" s="94"/>
      <c r="O110" s="94"/>
      <c r="P110" s="94"/>
      <c r="Q110" s="154"/>
    </row>
    <row r="111" spans="1:17" ht="12.75" customHeight="1">
      <c r="A111" s="51"/>
      <c r="B111" s="80"/>
      <c r="C111" s="95" t="s">
        <v>202</v>
      </c>
      <c r="D111" s="94"/>
      <c r="E111" s="94"/>
      <c r="F111" s="94"/>
      <c r="G111" s="94"/>
      <c r="H111" s="94"/>
      <c r="I111" s="94"/>
      <c r="J111" s="94"/>
      <c r="K111" s="94"/>
      <c r="L111" s="94"/>
      <c r="M111" s="191">
        <f>+M29-M108</f>
        <v>14363744.439999998</v>
      </c>
      <c r="N111" s="192"/>
      <c r="O111" s="193"/>
      <c r="P111" s="94"/>
      <c r="Q111" s="154"/>
    </row>
    <row r="112" spans="1:17" ht="12.75" thickBot="1">
      <c r="A112" s="52"/>
      <c r="B112" s="55"/>
      <c r="C112" s="26"/>
      <c r="D112" s="53"/>
      <c r="E112" s="53"/>
      <c r="F112" s="53"/>
      <c r="G112" s="53"/>
      <c r="H112" s="53"/>
      <c r="I112" s="53"/>
      <c r="J112" s="53"/>
      <c r="K112" s="53"/>
      <c r="L112" s="53"/>
      <c r="M112" s="53"/>
      <c r="N112" s="53"/>
      <c r="O112" s="53"/>
      <c r="P112" s="53"/>
      <c r="Q112" s="19"/>
    </row>
    <row r="113" spans="1:17">
      <c r="A113" s="43"/>
      <c r="B113" s="96"/>
      <c r="C113" s="96"/>
      <c r="D113" s="96"/>
      <c r="E113" s="96"/>
      <c r="F113" s="96"/>
      <c r="G113" s="96"/>
      <c r="H113" s="96"/>
      <c r="I113" s="96"/>
      <c r="J113" s="96"/>
      <c r="K113" s="96"/>
      <c r="L113" s="96"/>
      <c r="M113" s="96"/>
      <c r="N113" s="96"/>
      <c r="O113" s="96"/>
      <c r="P113" s="96"/>
      <c r="Q113" s="44"/>
    </row>
    <row r="114" spans="1:17">
      <c r="A114" s="9" t="s">
        <v>305</v>
      </c>
      <c r="B114" s="97" t="s">
        <v>1</v>
      </c>
      <c r="C114" s="97"/>
      <c r="D114" s="97"/>
      <c r="E114" s="97"/>
      <c r="G114" s="97"/>
      <c r="H114" s="97"/>
      <c r="I114" s="97"/>
      <c r="J114" s="97"/>
      <c r="K114" s="97"/>
      <c r="L114" s="97"/>
      <c r="M114" s="97"/>
      <c r="N114" s="97"/>
      <c r="O114" s="97"/>
      <c r="P114" s="97"/>
      <c r="Q114" s="8"/>
    </row>
    <row r="115" spans="1:17">
      <c r="A115" s="7"/>
      <c r="D115" s="97"/>
      <c r="E115" s="97"/>
      <c r="F115" s="97"/>
      <c r="G115" s="97"/>
      <c r="H115" s="97"/>
      <c r="I115" s="97"/>
      <c r="J115" s="97"/>
      <c r="K115" s="97"/>
      <c r="L115" s="97"/>
      <c r="M115" s="97"/>
      <c r="N115" s="97"/>
      <c r="O115" s="97"/>
      <c r="P115" s="97"/>
      <c r="Q115" s="8"/>
    </row>
    <row r="116" spans="1:17">
      <c r="A116" s="9"/>
      <c r="B116" s="83" t="s">
        <v>233</v>
      </c>
      <c r="C116" s="83"/>
      <c r="D116" s="83"/>
      <c r="F116" s="97"/>
      <c r="G116" s="97"/>
      <c r="H116" s="97"/>
      <c r="I116" s="97"/>
      <c r="J116" s="97"/>
      <c r="K116" s="97"/>
      <c r="L116" s="97"/>
      <c r="M116" s="97"/>
      <c r="N116" s="97"/>
      <c r="O116" s="97"/>
      <c r="P116" s="97"/>
      <c r="Q116" s="8"/>
    </row>
    <row r="117" spans="1:17">
      <c r="A117" s="9"/>
      <c r="B117" s="83"/>
      <c r="C117" s="97"/>
      <c r="D117" s="83"/>
      <c r="E117" s="97"/>
      <c r="F117" s="97"/>
      <c r="G117" s="97"/>
      <c r="H117" s="97"/>
      <c r="I117" s="97"/>
      <c r="J117" s="97"/>
      <c r="K117" s="97"/>
      <c r="L117" s="97"/>
      <c r="M117" s="97"/>
      <c r="N117" s="97"/>
      <c r="O117" s="97"/>
      <c r="P117" s="97"/>
      <c r="Q117" s="8"/>
    </row>
    <row r="118" spans="1:17">
      <c r="A118" s="9"/>
      <c r="B118" s="97"/>
      <c r="C118" s="97" t="s">
        <v>234</v>
      </c>
      <c r="D118" s="97"/>
      <c r="E118" s="97"/>
      <c r="F118" s="97"/>
      <c r="G118" s="98"/>
      <c r="H118" s="97"/>
      <c r="I118" s="97"/>
      <c r="J118" s="97"/>
      <c r="K118" s="97"/>
      <c r="L118" s="97"/>
      <c r="M118" s="97"/>
      <c r="N118" s="97"/>
      <c r="O118" s="97"/>
      <c r="P118" s="97"/>
      <c r="Q118" s="8"/>
    </row>
    <row r="119" spans="1:17">
      <c r="A119" s="9"/>
      <c r="B119" s="97"/>
      <c r="C119" s="97"/>
      <c r="D119" s="83"/>
      <c r="E119" s="97"/>
      <c r="F119" s="97"/>
      <c r="G119" s="97"/>
      <c r="H119" s="97"/>
      <c r="I119" s="97"/>
      <c r="J119" s="97"/>
      <c r="K119" s="97"/>
      <c r="L119" s="97"/>
      <c r="M119" s="97"/>
      <c r="N119" s="97"/>
      <c r="O119" s="97"/>
      <c r="P119" s="97"/>
      <c r="Q119" s="8"/>
    </row>
    <row r="120" spans="1:17">
      <c r="A120" s="7"/>
      <c r="D120" s="99" t="s">
        <v>4</v>
      </c>
      <c r="E120" s="83" t="s">
        <v>229</v>
      </c>
      <c r="G120" s="212">
        <f>+K129</f>
        <v>6859168.0199999996</v>
      </c>
      <c r="H120" s="212"/>
      <c r="Q120" s="154"/>
    </row>
    <row r="121" spans="1:17">
      <c r="A121" s="7"/>
      <c r="D121" s="99"/>
      <c r="E121" s="83"/>
      <c r="Q121" s="154"/>
    </row>
    <row r="122" spans="1:17">
      <c r="A122" s="7"/>
      <c r="D122" s="100"/>
      <c r="E122" s="84" t="s">
        <v>151</v>
      </c>
      <c r="F122" s="101"/>
      <c r="G122" s="101"/>
      <c r="H122" s="101"/>
      <c r="I122" s="101"/>
      <c r="J122" s="101"/>
      <c r="K122" s="101"/>
      <c r="L122" s="101"/>
      <c r="M122" s="101"/>
      <c r="N122" s="101"/>
      <c r="O122" s="101"/>
      <c r="P122" s="101"/>
      <c r="Q122" s="10"/>
    </row>
    <row r="123" spans="1:17">
      <c r="A123" s="7"/>
      <c r="D123" s="100"/>
      <c r="E123" s="101"/>
      <c r="F123" s="101"/>
      <c r="G123" s="101"/>
      <c r="H123" s="101"/>
      <c r="I123" s="101"/>
      <c r="J123" s="101"/>
      <c r="K123" s="101"/>
      <c r="L123" s="101"/>
      <c r="M123" s="101"/>
      <c r="N123" s="101"/>
      <c r="O123" s="101"/>
      <c r="P123" s="101"/>
      <c r="Q123" s="10"/>
    </row>
    <row r="124" spans="1:17">
      <c r="A124" s="7"/>
      <c r="D124" s="100"/>
      <c r="E124" s="213" t="s">
        <v>144</v>
      </c>
      <c r="F124" s="213"/>
      <c r="G124" s="213"/>
      <c r="H124" s="213"/>
      <c r="I124" s="213"/>
      <c r="J124" s="213"/>
      <c r="K124" s="214">
        <v>2024</v>
      </c>
      <c r="L124" s="214"/>
      <c r="M124" s="214"/>
      <c r="N124" s="214">
        <v>2023</v>
      </c>
      <c r="O124" s="214"/>
      <c r="P124" s="214"/>
      <c r="Q124" s="154"/>
    </row>
    <row r="125" spans="1:17">
      <c r="A125" s="7"/>
      <c r="D125" s="100"/>
      <c r="E125" s="215" t="s">
        <v>150</v>
      </c>
      <c r="F125" s="215"/>
      <c r="G125" s="215"/>
      <c r="H125" s="215"/>
      <c r="I125" s="215"/>
      <c r="J125" s="215"/>
      <c r="K125" s="216">
        <v>168999.5</v>
      </c>
      <c r="L125" s="216"/>
      <c r="M125" s="216"/>
      <c r="N125" s="217">
        <v>168999.5</v>
      </c>
      <c r="O125" s="217"/>
      <c r="P125" s="217"/>
      <c r="Q125" s="154"/>
    </row>
    <row r="126" spans="1:17">
      <c r="A126" s="7"/>
      <c r="D126" s="100"/>
      <c r="E126" s="215" t="s">
        <v>140</v>
      </c>
      <c r="F126" s="215"/>
      <c r="G126" s="215"/>
      <c r="H126" s="215"/>
      <c r="I126" s="215"/>
      <c r="J126" s="215"/>
      <c r="K126" s="220">
        <v>2990168.52</v>
      </c>
      <c r="L126" s="221"/>
      <c r="M126" s="222"/>
      <c r="N126" s="217">
        <v>5862943.2199999997</v>
      </c>
      <c r="O126" s="217"/>
      <c r="P126" s="217"/>
      <c r="Q126" s="154"/>
    </row>
    <row r="127" spans="1:17">
      <c r="A127" s="7"/>
      <c r="D127" s="100"/>
      <c r="E127" s="215" t="s">
        <v>141</v>
      </c>
      <c r="F127" s="215"/>
      <c r="G127" s="215"/>
      <c r="H127" s="215"/>
      <c r="I127" s="215"/>
      <c r="J127" s="215"/>
      <c r="K127" s="216">
        <v>3700000</v>
      </c>
      <c r="L127" s="216"/>
      <c r="M127" s="216"/>
      <c r="N127" s="217">
        <v>25000000</v>
      </c>
      <c r="O127" s="217"/>
      <c r="P127" s="217"/>
      <c r="Q127" s="154"/>
    </row>
    <row r="128" spans="1:17">
      <c r="A128" s="7"/>
      <c r="D128" s="100"/>
      <c r="E128" s="215" t="s">
        <v>142</v>
      </c>
      <c r="F128" s="215"/>
      <c r="G128" s="215"/>
      <c r="H128" s="215"/>
      <c r="I128" s="215"/>
      <c r="J128" s="215"/>
      <c r="K128" s="217">
        <v>0</v>
      </c>
      <c r="L128" s="217"/>
      <c r="M128" s="217"/>
      <c r="N128" s="217">
        <v>0</v>
      </c>
      <c r="O128" s="217"/>
      <c r="P128" s="217"/>
      <c r="Q128" s="154"/>
    </row>
    <row r="129" spans="1:17">
      <c r="A129" s="7"/>
      <c r="D129" s="100"/>
      <c r="E129" s="198" t="s">
        <v>6</v>
      </c>
      <c r="F129" s="199"/>
      <c r="G129" s="199"/>
      <c r="H129" s="199"/>
      <c r="I129" s="199"/>
      <c r="J129" s="200"/>
      <c r="K129" s="218">
        <f>+K127+K126+K125</f>
        <v>6859168.0199999996</v>
      </c>
      <c r="L129" s="218"/>
      <c r="M129" s="218"/>
      <c r="N129" s="219">
        <f>+N127+N126+N125</f>
        <v>31031942.719999999</v>
      </c>
      <c r="O129" s="219"/>
      <c r="P129" s="219"/>
      <c r="Q129" s="154"/>
    </row>
    <row r="130" spans="1:17">
      <c r="A130" s="7"/>
      <c r="D130" s="100"/>
      <c r="E130" s="101"/>
      <c r="F130" s="87"/>
      <c r="G130" s="87"/>
      <c r="H130" s="87"/>
      <c r="I130" s="87"/>
      <c r="J130" s="87"/>
      <c r="K130" s="87"/>
      <c r="L130" s="6"/>
      <c r="M130" s="6"/>
      <c r="N130" s="6"/>
      <c r="O130" s="36"/>
      <c r="P130" s="36"/>
      <c r="Q130" s="64"/>
    </row>
    <row r="131" spans="1:17" ht="13.5" customHeight="1">
      <c r="A131" s="7"/>
      <c r="D131" s="100"/>
      <c r="E131" s="101"/>
      <c r="F131" s="226"/>
      <c r="G131" s="226"/>
      <c r="H131" s="226"/>
      <c r="I131" s="226"/>
      <c r="J131" s="226"/>
      <c r="K131" s="226"/>
      <c r="L131" s="226"/>
      <c r="M131" s="226"/>
      <c r="N131" s="226"/>
      <c r="O131" s="226"/>
      <c r="P131" s="226"/>
      <c r="Q131" s="227"/>
    </row>
    <row r="132" spans="1:17">
      <c r="A132" s="7"/>
      <c r="D132" s="100"/>
      <c r="E132" s="102" t="s">
        <v>7</v>
      </c>
      <c r="F132" s="101"/>
      <c r="G132" s="101"/>
      <c r="H132" s="101"/>
      <c r="I132" s="101"/>
      <c r="J132" s="101"/>
      <c r="K132" s="101"/>
      <c r="L132" s="101"/>
      <c r="M132" s="101"/>
      <c r="N132" s="101"/>
      <c r="O132" s="101"/>
      <c r="P132" s="101"/>
      <c r="Q132" s="10"/>
    </row>
    <row r="133" spans="1:17">
      <c r="A133" s="7"/>
      <c r="D133" s="100"/>
      <c r="E133" s="102"/>
      <c r="F133" s="101"/>
      <c r="G133" s="101"/>
      <c r="H133" s="101"/>
      <c r="I133" s="101"/>
      <c r="J133" s="101"/>
      <c r="K133" s="101"/>
      <c r="L133" s="101"/>
      <c r="M133" s="101"/>
      <c r="N133" s="101"/>
      <c r="O133" s="101"/>
      <c r="P133" s="101"/>
      <c r="Q133" s="10"/>
    </row>
    <row r="134" spans="1:17">
      <c r="A134" s="7"/>
      <c r="D134" s="100"/>
      <c r="E134" s="84" t="s">
        <v>22</v>
      </c>
      <c r="F134" s="101"/>
      <c r="G134" s="101"/>
      <c r="H134" s="101"/>
      <c r="I134" s="101"/>
      <c r="J134" s="101"/>
      <c r="K134" s="101"/>
      <c r="L134" s="101"/>
      <c r="M134" s="101"/>
      <c r="N134" s="101"/>
      <c r="O134" s="101"/>
      <c r="P134" s="101"/>
      <c r="Q134" s="10"/>
    </row>
    <row r="135" spans="1:17">
      <c r="A135" s="7"/>
      <c r="D135" s="100"/>
      <c r="E135" s="101"/>
      <c r="F135" s="101"/>
      <c r="G135" s="101"/>
      <c r="H135" s="101"/>
      <c r="I135" s="101"/>
      <c r="J135" s="101"/>
      <c r="K135" s="101"/>
      <c r="L135" s="101"/>
      <c r="M135" s="101"/>
      <c r="N135" s="101"/>
      <c r="O135" s="101"/>
      <c r="P135" s="101"/>
      <c r="Q135" s="10"/>
    </row>
    <row r="136" spans="1:17">
      <c r="A136" s="7"/>
      <c r="D136" s="100"/>
      <c r="E136" s="101"/>
      <c r="F136" s="213" t="s">
        <v>8</v>
      </c>
      <c r="G136" s="213"/>
      <c r="H136" s="213"/>
      <c r="I136" s="213"/>
      <c r="J136" s="213"/>
      <c r="K136" s="214" t="s">
        <v>9</v>
      </c>
      <c r="L136" s="214"/>
      <c r="M136" s="214"/>
      <c r="O136" s="101"/>
      <c r="P136" s="101"/>
      <c r="Q136" s="154"/>
    </row>
    <row r="137" spans="1:17">
      <c r="A137" s="7"/>
      <c r="D137" s="100"/>
      <c r="E137" s="101"/>
      <c r="F137" s="140" t="s">
        <v>214</v>
      </c>
      <c r="G137" s="141"/>
      <c r="H137" s="141"/>
      <c r="I137" s="141"/>
      <c r="J137" s="142"/>
      <c r="K137" s="223">
        <v>11325.56</v>
      </c>
      <c r="L137" s="224"/>
      <c r="M137" s="225"/>
      <c r="O137" s="101"/>
      <c r="P137" s="101"/>
      <c r="Q137" s="154"/>
    </row>
    <row r="138" spans="1:17">
      <c r="A138" s="7"/>
      <c r="D138" s="100"/>
      <c r="E138" s="101"/>
      <c r="F138" s="140" t="s">
        <v>215</v>
      </c>
      <c r="G138" s="141"/>
      <c r="H138" s="141"/>
      <c r="I138" s="141"/>
      <c r="J138" s="142"/>
      <c r="K138" s="223">
        <v>48135.51</v>
      </c>
      <c r="L138" s="224"/>
      <c r="M138" s="225"/>
      <c r="O138" s="101"/>
      <c r="P138" s="101"/>
      <c r="Q138" s="154"/>
    </row>
    <row r="139" spans="1:17">
      <c r="A139" s="7"/>
      <c r="D139" s="100"/>
      <c r="E139" s="101"/>
      <c r="F139" s="140" t="s">
        <v>216</v>
      </c>
      <c r="G139" s="141"/>
      <c r="H139" s="141"/>
      <c r="I139" s="141"/>
      <c r="J139" s="142"/>
      <c r="K139" s="223">
        <v>2726921.23</v>
      </c>
      <c r="L139" s="224"/>
      <c r="M139" s="225"/>
      <c r="O139" s="101"/>
      <c r="P139" s="101"/>
      <c r="Q139" s="154"/>
    </row>
    <row r="140" spans="1:17">
      <c r="A140" s="7"/>
      <c r="D140" s="100"/>
      <c r="E140" s="101"/>
      <c r="F140" s="140" t="s">
        <v>23</v>
      </c>
      <c r="G140" s="141"/>
      <c r="H140" s="141"/>
      <c r="I140" s="141"/>
      <c r="J140" s="142"/>
      <c r="K140" s="223">
        <v>111150.56</v>
      </c>
      <c r="L140" s="224"/>
      <c r="M140" s="225"/>
      <c r="O140" s="101"/>
      <c r="P140" s="101"/>
      <c r="Q140" s="154"/>
    </row>
    <row r="141" spans="1:17">
      <c r="A141" s="7"/>
      <c r="D141" s="100"/>
      <c r="E141" s="101"/>
      <c r="F141" s="140" t="s">
        <v>217</v>
      </c>
      <c r="G141" s="141"/>
      <c r="H141" s="141"/>
      <c r="I141" s="141"/>
      <c r="J141" s="142"/>
      <c r="K141" s="223">
        <v>25284.400000000001</v>
      </c>
      <c r="L141" s="224"/>
      <c r="M141" s="225"/>
      <c r="O141" s="101"/>
      <c r="P141" s="101"/>
      <c r="Q141" s="154"/>
    </row>
    <row r="142" spans="1:17">
      <c r="A142" s="7"/>
      <c r="D142" s="100"/>
      <c r="E142" s="101"/>
      <c r="F142" s="140" t="s">
        <v>218</v>
      </c>
      <c r="G142" s="141"/>
      <c r="H142" s="141"/>
      <c r="I142" s="141"/>
      <c r="J142" s="142"/>
      <c r="K142" s="223">
        <v>45780.76</v>
      </c>
      <c r="L142" s="224"/>
      <c r="M142" s="225"/>
      <c r="O142" s="101"/>
      <c r="P142" s="101"/>
      <c r="Q142" s="154"/>
    </row>
    <row r="143" spans="1:17">
      <c r="A143" s="7"/>
      <c r="D143" s="100"/>
      <c r="E143" s="101"/>
      <c r="F143" s="140" t="s">
        <v>219</v>
      </c>
      <c r="G143" s="141"/>
      <c r="H143" s="141"/>
      <c r="I143" s="141"/>
      <c r="J143" s="142"/>
      <c r="K143" s="223">
        <v>15982.21</v>
      </c>
      <c r="L143" s="224"/>
      <c r="M143" s="225"/>
      <c r="O143" s="101"/>
      <c r="P143" s="101"/>
      <c r="Q143" s="154"/>
    </row>
    <row r="144" spans="1:17">
      <c r="A144" s="7"/>
      <c r="D144" s="100"/>
      <c r="E144" s="101"/>
      <c r="F144" s="140" t="s">
        <v>220</v>
      </c>
      <c r="G144" s="141"/>
      <c r="H144" s="141"/>
      <c r="I144" s="141"/>
      <c r="J144" s="142"/>
      <c r="K144" s="223">
        <v>0</v>
      </c>
      <c r="L144" s="224"/>
      <c r="M144" s="225"/>
      <c r="O144" s="101"/>
      <c r="P144" s="101"/>
      <c r="Q144" s="154"/>
    </row>
    <row r="145" spans="1:17">
      <c r="A145" s="7"/>
      <c r="D145" s="100"/>
      <c r="E145" s="101"/>
      <c r="F145" s="140" t="s">
        <v>221</v>
      </c>
      <c r="G145" s="141"/>
      <c r="H145" s="141"/>
      <c r="I145" s="141"/>
      <c r="J145" s="142"/>
      <c r="K145" s="223">
        <v>5588.29</v>
      </c>
      <c r="L145" s="224"/>
      <c r="M145" s="225"/>
      <c r="O145" s="101"/>
      <c r="P145" s="101"/>
      <c r="Q145" s="154"/>
    </row>
    <row r="146" spans="1:17">
      <c r="A146" s="7"/>
      <c r="D146" s="100"/>
      <c r="E146" s="101"/>
      <c r="F146" s="140"/>
      <c r="G146" s="141"/>
      <c r="H146" s="141"/>
      <c r="I146" s="141"/>
      <c r="J146" s="142"/>
      <c r="K146" s="223"/>
      <c r="L146" s="224"/>
      <c r="M146" s="225"/>
      <c r="O146" s="101"/>
      <c r="P146" s="101"/>
      <c r="Q146" s="154"/>
    </row>
    <row r="147" spans="1:17">
      <c r="A147" s="7"/>
      <c r="D147" s="100"/>
      <c r="E147" s="101"/>
      <c r="F147" s="198" t="s">
        <v>6</v>
      </c>
      <c r="G147" s="199"/>
      <c r="H147" s="199"/>
      <c r="I147" s="199"/>
      <c r="J147" s="200"/>
      <c r="K147" s="223">
        <f>SUM(K137:M146)</f>
        <v>2990168.5199999996</v>
      </c>
      <c r="L147" s="224"/>
      <c r="M147" s="225"/>
      <c r="O147" s="101"/>
      <c r="P147" s="101"/>
      <c r="Q147" s="154"/>
    </row>
    <row r="148" spans="1:17">
      <c r="A148" s="7"/>
      <c r="D148" s="100"/>
      <c r="E148" s="101"/>
      <c r="F148" s="101"/>
      <c r="G148" s="101"/>
      <c r="H148" s="101"/>
      <c r="I148" s="101"/>
      <c r="J148" s="101"/>
      <c r="K148" s="101"/>
      <c r="L148" s="101"/>
      <c r="M148" s="101"/>
      <c r="N148" s="101"/>
      <c r="O148" s="101"/>
      <c r="P148" s="101"/>
      <c r="Q148" s="10"/>
    </row>
    <row r="149" spans="1:17">
      <c r="A149" s="7"/>
      <c r="D149" s="100"/>
      <c r="E149" s="102" t="s">
        <v>10</v>
      </c>
      <c r="F149" s="84"/>
      <c r="G149" s="84"/>
      <c r="H149" s="84"/>
      <c r="I149" s="84"/>
      <c r="J149" s="84"/>
      <c r="K149" s="84"/>
      <c r="L149" s="84"/>
      <c r="M149" s="84"/>
      <c r="N149" s="84"/>
      <c r="O149" s="84"/>
      <c r="P149" s="84"/>
      <c r="Q149" s="11"/>
    </row>
    <row r="150" spans="1:17">
      <c r="A150" s="7"/>
      <c r="D150" s="100"/>
      <c r="E150" s="102"/>
      <c r="F150" s="84"/>
      <c r="G150" s="84"/>
      <c r="H150" s="84"/>
      <c r="I150" s="84"/>
      <c r="J150" s="84"/>
      <c r="K150" s="84"/>
      <c r="L150" s="84"/>
      <c r="M150" s="84"/>
      <c r="N150" s="84"/>
      <c r="O150" s="84"/>
      <c r="P150" s="84"/>
      <c r="Q150" s="11"/>
    </row>
    <row r="151" spans="1:17" ht="25.5" customHeight="1">
      <c r="A151" s="7"/>
      <c r="D151" s="100"/>
      <c r="E151" s="236" t="s">
        <v>24</v>
      </c>
      <c r="F151" s="236"/>
      <c r="G151" s="236"/>
      <c r="H151" s="236"/>
      <c r="I151" s="236"/>
      <c r="J151" s="236"/>
      <c r="K151" s="236"/>
      <c r="L151" s="236"/>
      <c r="M151" s="236"/>
      <c r="N151" s="236"/>
      <c r="O151" s="236"/>
      <c r="P151" s="236"/>
      <c r="Q151" s="237"/>
    </row>
    <row r="152" spans="1:17">
      <c r="A152" s="7"/>
      <c r="D152" s="100"/>
      <c r="E152" s="84"/>
      <c r="F152" s="84"/>
      <c r="G152" s="84"/>
      <c r="H152" s="84"/>
      <c r="I152" s="84"/>
      <c r="J152" s="84"/>
      <c r="K152" s="84"/>
      <c r="L152" s="84"/>
      <c r="M152" s="84"/>
      <c r="N152" s="84"/>
      <c r="O152" s="84"/>
      <c r="P152" s="84"/>
      <c r="Q152" s="11"/>
    </row>
    <row r="153" spans="1:17">
      <c r="A153" s="7"/>
      <c r="D153" s="100"/>
      <c r="E153" s="101"/>
      <c r="F153" s="213" t="s">
        <v>8</v>
      </c>
      <c r="G153" s="213"/>
      <c r="H153" s="213"/>
      <c r="I153" s="213"/>
      <c r="J153" s="213"/>
      <c r="K153" s="214" t="s">
        <v>9</v>
      </c>
      <c r="L153" s="214"/>
      <c r="M153" s="214"/>
      <c r="O153" s="101"/>
      <c r="P153" s="101"/>
      <c r="Q153" s="154"/>
    </row>
    <row r="154" spans="1:17">
      <c r="A154" s="7"/>
      <c r="D154" s="100"/>
      <c r="E154" s="101"/>
      <c r="F154" s="228" t="s">
        <v>25</v>
      </c>
      <c r="G154" s="228"/>
      <c r="H154" s="228"/>
      <c r="I154" s="228"/>
      <c r="J154" s="228"/>
      <c r="K154" s="229">
        <v>3700000</v>
      </c>
      <c r="L154" s="229"/>
      <c r="M154" s="229"/>
      <c r="O154" s="101"/>
      <c r="P154" s="101"/>
      <c r="Q154" s="154"/>
    </row>
    <row r="155" spans="1:17">
      <c r="A155" s="7"/>
      <c r="D155" s="100"/>
      <c r="E155" s="101"/>
      <c r="F155" s="205"/>
      <c r="G155" s="206"/>
      <c r="H155" s="206"/>
      <c r="I155" s="206"/>
      <c r="J155" s="207"/>
      <c r="K155" s="230" t="s">
        <v>144</v>
      </c>
      <c r="L155" s="231"/>
      <c r="M155" s="232"/>
      <c r="O155" s="101"/>
      <c r="P155" s="101"/>
      <c r="Q155" s="154"/>
    </row>
    <row r="156" spans="1:17">
      <c r="A156" s="7"/>
      <c r="D156" s="100"/>
      <c r="E156" s="101"/>
      <c r="F156" s="198" t="s">
        <v>6</v>
      </c>
      <c r="G156" s="199"/>
      <c r="H156" s="199"/>
      <c r="I156" s="199"/>
      <c r="J156" s="200"/>
      <c r="K156" s="233">
        <f>SUM(K154:M155)</f>
        <v>3700000</v>
      </c>
      <c r="L156" s="234"/>
      <c r="M156" s="235"/>
      <c r="O156" s="101"/>
      <c r="P156" s="101"/>
      <c r="Q156" s="154"/>
    </row>
    <row r="157" spans="1:17">
      <c r="A157" s="7"/>
      <c r="D157" s="100"/>
      <c r="E157" s="101"/>
      <c r="F157" s="101"/>
      <c r="G157" s="101"/>
      <c r="H157" s="101"/>
      <c r="I157" s="101"/>
      <c r="J157" s="101"/>
      <c r="K157" s="101"/>
      <c r="L157" s="101"/>
      <c r="M157" s="101"/>
      <c r="N157" s="101"/>
      <c r="O157" s="101"/>
      <c r="P157" s="101"/>
      <c r="Q157" s="10"/>
    </row>
    <row r="158" spans="1:17">
      <c r="A158" s="12"/>
      <c r="B158" s="83"/>
      <c r="C158" s="83"/>
      <c r="D158" s="99" t="s">
        <v>4</v>
      </c>
      <c r="E158" s="83" t="s">
        <v>231</v>
      </c>
      <c r="F158" s="84"/>
      <c r="G158" s="84"/>
      <c r="I158" s="103">
        <f>+L165</f>
        <v>28537043.379999999</v>
      </c>
      <c r="Q158" s="154"/>
    </row>
    <row r="159" spans="1:17">
      <c r="A159" s="12"/>
      <c r="B159" s="83"/>
      <c r="C159" s="83"/>
      <c r="D159" s="99"/>
      <c r="E159" s="83"/>
      <c r="Q159" s="154"/>
    </row>
    <row r="160" spans="1:17">
      <c r="A160" s="13"/>
      <c r="B160" s="90"/>
      <c r="C160" s="90"/>
      <c r="D160" s="104"/>
      <c r="E160" s="90"/>
      <c r="F160" s="90"/>
      <c r="G160" s="90"/>
      <c r="H160" s="90"/>
      <c r="I160" s="90"/>
      <c r="J160" s="90"/>
      <c r="K160" s="90"/>
      <c r="L160" s="90"/>
      <c r="M160" s="90"/>
      <c r="N160" s="90"/>
      <c r="O160" s="90"/>
      <c r="P160" s="90"/>
      <c r="Q160" s="14"/>
    </row>
    <row r="161" spans="1:17">
      <c r="A161" s="13"/>
      <c r="B161" s="90"/>
      <c r="C161" s="90"/>
      <c r="D161" s="104"/>
      <c r="E161" s="241" t="s">
        <v>5</v>
      </c>
      <c r="F161" s="242"/>
      <c r="G161" s="242"/>
      <c r="H161" s="242"/>
      <c r="I161" s="242"/>
      <c r="J161" s="242"/>
      <c r="K161" s="242"/>
      <c r="L161" s="185">
        <v>2024</v>
      </c>
      <c r="M161" s="186"/>
      <c r="N161" s="187"/>
      <c r="O161" s="185">
        <v>2023</v>
      </c>
      <c r="P161" s="186"/>
      <c r="Q161" s="243"/>
    </row>
    <row r="162" spans="1:17">
      <c r="A162" s="13"/>
      <c r="B162" s="90"/>
      <c r="C162" s="90"/>
      <c r="D162" s="104"/>
      <c r="E162" s="238" t="s">
        <v>152</v>
      </c>
      <c r="F162" s="239"/>
      <c r="G162" s="239"/>
      <c r="H162" s="239"/>
      <c r="I162" s="239"/>
      <c r="J162" s="239"/>
      <c r="K162" s="239"/>
      <c r="L162" s="220">
        <v>1763907.11</v>
      </c>
      <c r="M162" s="221"/>
      <c r="N162" s="222"/>
      <c r="O162" s="220">
        <v>1350450.11</v>
      </c>
      <c r="P162" s="221"/>
      <c r="Q162" s="240"/>
    </row>
    <row r="163" spans="1:17">
      <c r="A163" s="13"/>
      <c r="B163" s="90"/>
      <c r="C163" s="90"/>
      <c r="D163" s="104"/>
      <c r="E163" s="238" t="s">
        <v>153</v>
      </c>
      <c r="F163" s="239"/>
      <c r="G163" s="239"/>
      <c r="H163" s="239"/>
      <c r="I163" s="239"/>
      <c r="J163" s="239"/>
      <c r="K163" s="239"/>
      <c r="L163" s="220">
        <v>1647623</v>
      </c>
      <c r="M163" s="221"/>
      <c r="N163" s="222"/>
      <c r="O163" s="220">
        <v>3119060.14</v>
      </c>
      <c r="P163" s="221"/>
      <c r="Q163" s="240"/>
    </row>
    <row r="164" spans="1:17">
      <c r="A164" s="13"/>
      <c r="B164" s="90"/>
      <c r="C164" s="90"/>
      <c r="D164" s="104"/>
      <c r="E164" s="238" t="s">
        <v>154</v>
      </c>
      <c r="F164" s="239"/>
      <c r="G164" s="239"/>
      <c r="H164" s="239"/>
      <c r="I164" s="239"/>
      <c r="J164" s="239"/>
      <c r="K164" s="239"/>
      <c r="L164" s="220">
        <v>25125513.27</v>
      </c>
      <c r="M164" s="221"/>
      <c r="N164" s="222"/>
      <c r="O164" s="220">
        <v>11402113.08</v>
      </c>
      <c r="P164" s="221"/>
      <c r="Q164" s="240"/>
    </row>
    <row r="165" spans="1:17">
      <c r="A165" s="13"/>
      <c r="B165" s="90"/>
      <c r="C165" s="90"/>
      <c r="D165" s="104"/>
      <c r="E165" s="198" t="s">
        <v>6</v>
      </c>
      <c r="F165" s="199"/>
      <c r="G165" s="199"/>
      <c r="H165" s="199"/>
      <c r="I165" s="199"/>
      <c r="J165" s="199"/>
      <c r="K165" s="199"/>
      <c r="L165" s="247">
        <f>SUM(L162:N164)</f>
        <v>28537043.379999999</v>
      </c>
      <c r="M165" s="248"/>
      <c r="N165" s="249"/>
      <c r="O165" s="247">
        <f>SUM(O162:Q164)</f>
        <v>15871623.33</v>
      </c>
      <c r="P165" s="248"/>
      <c r="Q165" s="250"/>
    </row>
    <row r="166" spans="1:17">
      <c r="A166" s="13"/>
      <c r="B166" s="90"/>
      <c r="C166" s="90"/>
      <c r="D166" s="104"/>
      <c r="E166" s="87"/>
      <c r="F166" s="87"/>
      <c r="G166" s="87"/>
      <c r="H166" s="87"/>
      <c r="I166" s="87"/>
      <c r="J166" s="87"/>
      <c r="K166" s="87"/>
      <c r="L166" s="35"/>
      <c r="M166" s="35"/>
      <c r="N166" s="35"/>
      <c r="O166" s="35"/>
      <c r="P166" s="35"/>
      <c r="Q166" s="65"/>
    </row>
    <row r="167" spans="1:17">
      <c r="A167" s="13"/>
      <c r="B167" s="90"/>
      <c r="C167" s="90"/>
      <c r="D167" s="104"/>
      <c r="E167" s="87"/>
      <c r="F167" s="87"/>
      <c r="G167" s="87"/>
      <c r="H167" s="87"/>
      <c r="I167" s="87"/>
      <c r="J167" s="87"/>
      <c r="K167" s="87"/>
      <c r="L167" s="35"/>
      <c r="M167" s="35"/>
      <c r="N167" s="35"/>
      <c r="O167" s="35"/>
      <c r="P167" s="35"/>
      <c r="Q167" s="65"/>
    </row>
    <row r="168" spans="1:17">
      <c r="A168" s="13"/>
      <c r="B168" s="90"/>
      <c r="C168" s="90"/>
      <c r="D168" s="104"/>
      <c r="E168" s="90"/>
      <c r="F168" s="90"/>
      <c r="G168" s="90"/>
      <c r="H168" s="90"/>
      <c r="I168" s="90"/>
      <c r="J168" s="90"/>
      <c r="K168" s="90"/>
      <c r="L168" s="90"/>
      <c r="M168" s="90"/>
      <c r="N168" s="90"/>
      <c r="O168" s="90"/>
      <c r="P168" s="90"/>
      <c r="Q168" s="14"/>
    </row>
    <row r="169" spans="1:17">
      <c r="A169" s="13"/>
      <c r="B169" s="90"/>
      <c r="C169" s="90"/>
      <c r="D169" s="104"/>
      <c r="E169" s="84" t="s">
        <v>222</v>
      </c>
      <c r="F169" s="90"/>
      <c r="G169" s="90"/>
      <c r="H169" s="90"/>
      <c r="I169" s="90"/>
      <c r="J169" s="90"/>
      <c r="K169" s="90"/>
      <c r="L169" s="90"/>
      <c r="M169" s="90"/>
      <c r="N169" s="90"/>
      <c r="O169" s="90"/>
      <c r="P169" s="90"/>
      <c r="Q169" s="14"/>
    </row>
    <row r="170" spans="1:17">
      <c r="A170" s="13"/>
      <c r="B170" s="90"/>
      <c r="C170" s="90"/>
      <c r="D170" s="104"/>
      <c r="E170" s="84"/>
      <c r="F170" s="90"/>
      <c r="G170" s="90"/>
      <c r="H170" s="90"/>
      <c r="I170" s="90"/>
      <c r="J170" s="90"/>
      <c r="K170" s="90"/>
      <c r="L170" s="90"/>
      <c r="M170" s="90"/>
      <c r="N170" s="90"/>
      <c r="O170" s="90"/>
      <c r="P170" s="90"/>
      <c r="Q170" s="14"/>
    </row>
    <row r="171" spans="1:17" ht="51.75" customHeight="1">
      <c r="A171" s="13"/>
      <c r="B171" s="90"/>
      <c r="C171" s="90"/>
      <c r="D171" s="104"/>
      <c r="E171" s="251" t="s">
        <v>323</v>
      </c>
      <c r="F171" s="251"/>
      <c r="G171" s="251"/>
      <c r="H171" s="251"/>
      <c r="I171" s="251"/>
      <c r="J171" s="251"/>
      <c r="K171" s="251"/>
      <c r="L171" s="251"/>
      <c r="M171" s="251"/>
      <c r="N171" s="251"/>
      <c r="O171" s="251"/>
      <c r="P171" s="251"/>
      <c r="Q171" s="252"/>
    </row>
    <row r="172" spans="1:17" ht="15" customHeight="1">
      <c r="A172" s="13"/>
      <c r="B172" s="90"/>
      <c r="C172" s="90"/>
      <c r="D172" s="104"/>
      <c r="E172" s="105"/>
      <c r="F172" s="105"/>
      <c r="G172" s="105"/>
      <c r="H172" s="105"/>
      <c r="I172" s="105"/>
      <c r="J172" s="105"/>
      <c r="K172" s="105"/>
      <c r="L172" s="105"/>
      <c r="M172" s="105"/>
      <c r="N172" s="105"/>
      <c r="O172" s="105"/>
      <c r="P172" s="105"/>
      <c r="Q172" s="15"/>
    </row>
    <row r="173" spans="1:17" ht="62.25" customHeight="1" thickBot="1">
      <c r="A173" s="13"/>
      <c r="B173" s="90"/>
      <c r="C173" s="90"/>
      <c r="D173" s="104"/>
      <c r="E173" s="5" t="s">
        <v>26</v>
      </c>
      <c r="F173" s="253" t="s">
        <v>324</v>
      </c>
      <c r="G173" s="254"/>
      <c r="H173" s="254"/>
      <c r="I173" s="254"/>
      <c r="J173" s="254"/>
      <c r="K173" s="254"/>
      <c r="L173" s="254"/>
      <c r="M173" s="254"/>
      <c r="N173" s="254"/>
      <c r="O173" s="254"/>
      <c r="P173" s="254"/>
      <c r="Q173" s="255"/>
    </row>
    <row r="174" spans="1:17">
      <c r="A174" s="13"/>
      <c r="B174" s="90"/>
      <c r="C174" s="90"/>
      <c r="D174" s="104"/>
      <c r="E174" s="156"/>
      <c r="F174" s="156"/>
      <c r="G174" s="156"/>
      <c r="H174" s="156"/>
      <c r="I174" s="156"/>
      <c r="J174" s="156"/>
      <c r="K174" s="156"/>
      <c r="L174" s="156"/>
      <c r="M174" s="156"/>
      <c r="N174" s="156"/>
      <c r="O174" s="156"/>
      <c r="P174" s="156"/>
      <c r="Q174" s="157"/>
    </row>
    <row r="175" spans="1:17">
      <c r="A175" s="13"/>
      <c r="B175" s="90"/>
      <c r="C175" s="90"/>
      <c r="D175" s="104"/>
      <c r="E175" s="102" t="s">
        <v>155</v>
      </c>
      <c r="F175" s="84"/>
      <c r="G175" s="84"/>
      <c r="H175" s="84"/>
      <c r="I175" s="84"/>
      <c r="J175" s="84"/>
      <c r="K175" s="84"/>
      <c r="L175" s="84"/>
      <c r="M175" s="84"/>
      <c r="N175" s="84"/>
      <c r="O175" s="84"/>
      <c r="P175" s="84"/>
      <c r="Q175" s="11"/>
    </row>
    <row r="176" spans="1:17">
      <c r="A176" s="13"/>
      <c r="B176" s="90"/>
      <c r="C176" s="90"/>
      <c r="D176" s="104"/>
      <c r="E176" s="102"/>
      <c r="F176" s="84"/>
      <c r="G176" s="84"/>
      <c r="H176" s="84"/>
      <c r="I176" s="84"/>
      <c r="J176" s="84"/>
      <c r="K176" s="84"/>
      <c r="L176" s="84"/>
      <c r="M176" s="84"/>
      <c r="N176" s="84"/>
      <c r="O176" s="84"/>
      <c r="P176" s="84"/>
      <c r="Q176" s="11"/>
    </row>
    <row r="177" spans="1:17" ht="12" customHeight="1">
      <c r="A177" s="13"/>
      <c r="B177" s="90"/>
      <c r="C177" s="90"/>
      <c r="D177" s="104"/>
      <c r="E177" s="236" t="s">
        <v>308</v>
      </c>
      <c r="F177" s="236"/>
      <c r="G177" s="236"/>
      <c r="H177" s="236"/>
      <c r="I177" s="236"/>
      <c r="J177" s="236"/>
      <c r="K177" s="236"/>
      <c r="L177" s="236"/>
      <c r="M177" s="236"/>
      <c r="N177" s="236"/>
      <c r="O177" s="236"/>
      <c r="P177" s="236"/>
      <c r="Q177" s="237"/>
    </row>
    <row r="178" spans="1:17">
      <c r="A178" s="13"/>
      <c r="B178" s="90"/>
      <c r="C178" s="90"/>
      <c r="D178" s="104"/>
      <c r="E178" s="236"/>
      <c r="F178" s="236"/>
      <c r="G178" s="236"/>
      <c r="H178" s="236"/>
      <c r="I178" s="236"/>
      <c r="J178" s="236"/>
      <c r="K178" s="236"/>
      <c r="L178" s="236"/>
      <c r="M178" s="236"/>
      <c r="N178" s="236"/>
      <c r="O178" s="236"/>
      <c r="P178" s="236"/>
      <c r="Q178" s="237"/>
    </row>
    <row r="179" spans="1:17">
      <c r="A179" s="13"/>
      <c r="B179" s="90"/>
      <c r="C179" s="90"/>
      <c r="D179" s="104"/>
      <c r="E179" s="236"/>
      <c r="F179" s="236"/>
      <c r="G179" s="236"/>
      <c r="H179" s="236"/>
      <c r="I179" s="236"/>
      <c r="J179" s="236"/>
      <c r="K179" s="236"/>
      <c r="L179" s="236"/>
      <c r="M179" s="236"/>
      <c r="N179" s="236"/>
      <c r="O179" s="236"/>
      <c r="P179" s="236"/>
      <c r="Q179" s="237"/>
    </row>
    <row r="180" spans="1:17">
      <c r="A180" s="13"/>
      <c r="B180" s="90"/>
      <c r="C180" s="90"/>
      <c r="D180" s="104"/>
      <c r="E180" s="156"/>
      <c r="F180" s="156"/>
      <c r="G180" s="156"/>
      <c r="H180" s="156"/>
      <c r="I180" s="156"/>
      <c r="J180" s="156"/>
      <c r="K180" s="156"/>
      <c r="L180" s="156"/>
      <c r="M180" s="156"/>
      <c r="N180" s="156"/>
      <c r="O180" s="156"/>
      <c r="P180" s="156"/>
      <c r="Q180" s="157"/>
    </row>
    <row r="181" spans="1:17">
      <c r="A181" s="13"/>
      <c r="B181" s="90"/>
      <c r="C181" s="90"/>
      <c r="D181" s="104"/>
      <c r="E181" s="156"/>
      <c r="F181" s="156"/>
      <c r="G181" s="156"/>
      <c r="H181" s="156"/>
      <c r="I181" s="156"/>
      <c r="J181" s="156"/>
      <c r="K181" s="156"/>
      <c r="L181" s="156"/>
      <c r="M181" s="156"/>
      <c r="N181" s="156"/>
      <c r="O181" s="156"/>
      <c r="P181" s="156"/>
      <c r="Q181" s="157"/>
    </row>
    <row r="182" spans="1:17" ht="46.5" customHeight="1">
      <c r="A182" s="13"/>
      <c r="B182" s="90"/>
      <c r="C182" s="90"/>
      <c r="D182" s="104"/>
      <c r="E182" s="4" t="s">
        <v>27</v>
      </c>
      <c r="F182" s="244" t="s">
        <v>325</v>
      </c>
      <c r="G182" s="245"/>
      <c r="H182" s="245"/>
      <c r="I182" s="245"/>
      <c r="J182" s="245"/>
      <c r="K182" s="245"/>
      <c r="L182" s="245"/>
      <c r="M182" s="245"/>
      <c r="N182" s="245"/>
      <c r="O182" s="245"/>
      <c r="P182" s="245"/>
      <c r="Q182" s="246"/>
    </row>
    <row r="183" spans="1:17">
      <c r="A183" s="13"/>
      <c r="B183" s="90"/>
      <c r="C183" s="90"/>
      <c r="D183" s="104"/>
      <c r="E183" s="156"/>
      <c r="F183" s="156"/>
      <c r="G183" s="156"/>
      <c r="H183" s="156"/>
      <c r="I183" s="156"/>
      <c r="J183" s="156"/>
      <c r="K183" s="156"/>
      <c r="L183" s="156"/>
      <c r="M183" s="156"/>
      <c r="N183" s="156"/>
      <c r="O183" s="156"/>
      <c r="P183" s="156"/>
      <c r="Q183" s="157"/>
    </row>
    <row r="184" spans="1:17">
      <c r="A184" s="13"/>
      <c r="B184" s="90"/>
      <c r="C184" s="90"/>
      <c r="D184" s="104"/>
      <c r="E184" s="156"/>
      <c r="F184" s="156"/>
      <c r="G184" s="156"/>
      <c r="H184" s="156"/>
      <c r="I184" s="156"/>
      <c r="J184" s="156"/>
      <c r="K184" s="156"/>
      <c r="L184" s="156"/>
      <c r="M184" s="156"/>
      <c r="N184" s="156"/>
      <c r="O184" s="156"/>
      <c r="P184" s="156"/>
      <c r="Q184" s="157"/>
    </row>
    <row r="185" spans="1:17">
      <c r="A185" s="12"/>
      <c r="B185" s="83"/>
      <c r="C185" s="83"/>
      <c r="D185" s="99" t="s">
        <v>4</v>
      </c>
      <c r="E185" s="83" t="s">
        <v>230</v>
      </c>
      <c r="H185" s="103">
        <v>3778.27</v>
      </c>
      <c r="Q185" s="154"/>
    </row>
    <row r="186" spans="1:17">
      <c r="A186" s="12"/>
      <c r="B186" s="83"/>
      <c r="C186" s="83"/>
      <c r="D186" s="99"/>
      <c r="E186" s="83"/>
      <c r="Q186" s="154"/>
    </row>
    <row r="187" spans="1:17">
      <c r="A187" s="13"/>
      <c r="B187" s="90"/>
      <c r="C187" s="90"/>
      <c r="D187" s="104"/>
      <c r="E187" s="90"/>
      <c r="F187" s="90"/>
      <c r="G187" s="90"/>
      <c r="H187" s="90"/>
      <c r="I187" s="90"/>
      <c r="J187" s="90"/>
      <c r="K187" s="90"/>
      <c r="L187" s="90"/>
      <c r="M187" s="90"/>
      <c r="N187" s="90"/>
      <c r="O187" s="90"/>
      <c r="P187" s="90"/>
      <c r="Q187" s="14"/>
    </row>
    <row r="188" spans="1:17">
      <c r="A188" s="13"/>
      <c r="B188" s="90"/>
      <c r="C188" s="90"/>
      <c r="D188" s="104"/>
      <c r="E188" s="241" t="s">
        <v>5</v>
      </c>
      <c r="F188" s="242"/>
      <c r="G188" s="242"/>
      <c r="H188" s="242"/>
      <c r="I188" s="242"/>
      <c r="J188" s="242"/>
      <c r="K188" s="242"/>
      <c r="L188" s="185">
        <v>2024</v>
      </c>
      <c r="M188" s="186"/>
      <c r="N188" s="187"/>
      <c r="O188" s="185">
        <v>2023</v>
      </c>
      <c r="P188" s="186"/>
      <c r="Q188" s="243"/>
    </row>
    <row r="189" spans="1:17">
      <c r="A189" s="13"/>
      <c r="B189" s="90"/>
      <c r="C189" s="90"/>
      <c r="D189" s="104"/>
      <c r="E189" s="238" t="s">
        <v>223</v>
      </c>
      <c r="F189" s="239"/>
      <c r="G189" s="239"/>
      <c r="H189" s="239"/>
      <c r="I189" s="239"/>
      <c r="J189" s="239"/>
      <c r="K189" s="239"/>
      <c r="L189" s="220">
        <v>0</v>
      </c>
      <c r="M189" s="221"/>
      <c r="N189" s="222"/>
      <c r="O189" s="220">
        <v>493502</v>
      </c>
      <c r="P189" s="221"/>
      <c r="Q189" s="240"/>
    </row>
    <row r="190" spans="1:17">
      <c r="A190" s="13"/>
      <c r="B190" s="90"/>
      <c r="C190" s="90"/>
      <c r="D190" s="104"/>
      <c r="E190" s="238" t="s">
        <v>224</v>
      </c>
      <c r="F190" s="239"/>
      <c r="G190" s="239"/>
      <c r="H190" s="239"/>
      <c r="I190" s="239"/>
      <c r="J190" s="239"/>
      <c r="K190" s="239"/>
      <c r="L190" s="220">
        <v>2698.7</v>
      </c>
      <c r="M190" s="221"/>
      <c r="N190" s="222"/>
      <c r="O190" s="220">
        <v>2699</v>
      </c>
      <c r="P190" s="221"/>
      <c r="Q190" s="240"/>
    </row>
    <row r="191" spans="1:17">
      <c r="A191" s="13"/>
      <c r="B191" s="90"/>
      <c r="C191" s="90"/>
      <c r="D191" s="104"/>
      <c r="E191" s="238" t="s">
        <v>225</v>
      </c>
      <c r="F191" s="239"/>
      <c r="G191" s="239"/>
      <c r="H191" s="239"/>
      <c r="I191" s="239"/>
      <c r="J191" s="239"/>
      <c r="K191" s="256"/>
      <c r="L191" s="220">
        <v>0</v>
      </c>
      <c r="M191" s="221"/>
      <c r="N191" s="222"/>
      <c r="O191" s="220">
        <v>2372927.94</v>
      </c>
      <c r="P191" s="221"/>
      <c r="Q191" s="240"/>
    </row>
    <row r="192" spans="1:17">
      <c r="A192" s="13"/>
      <c r="B192" s="90"/>
      <c r="C192" s="90"/>
      <c r="D192" s="104"/>
      <c r="E192" s="238" t="s">
        <v>226</v>
      </c>
      <c r="F192" s="239"/>
      <c r="G192" s="239"/>
      <c r="H192" s="239"/>
      <c r="I192" s="239"/>
      <c r="J192" s="239"/>
      <c r="K192" s="256"/>
      <c r="L192" s="220">
        <v>1079.57</v>
      </c>
      <c r="M192" s="221"/>
      <c r="N192" s="222"/>
      <c r="O192" s="220">
        <v>579.08000000000004</v>
      </c>
      <c r="P192" s="221"/>
      <c r="Q192" s="240"/>
    </row>
    <row r="193" spans="1:17">
      <c r="A193" s="13"/>
      <c r="B193" s="90"/>
      <c r="C193" s="90"/>
      <c r="D193" s="104"/>
      <c r="E193" s="198" t="s">
        <v>6</v>
      </c>
      <c r="F193" s="199"/>
      <c r="G193" s="199"/>
      <c r="H193" s="199"/>
      <c r="I193" s="199"/>
      <c r="J193" s="199"/>
      <c r="K193" s="199"/>
      <c r="L193" s="247">
        <f>SUM(L189:N192)</f>
        <v>3778.2699999999995</v>
      </c>
      <c r="M193" s="248"/>
      <c r="N193" s="249"/>
      <c r="O193" s="247">
        <f>SUM(O189:Q192)</f>
        <v>2869708.02</v>
      </c>
      <c r="P193" s="248"/>
      <c r="Q193" s="250"/>
    </row>
    <row r="194" spans="1:17">
      <c r="A194" s="13"/>
      <c r="B194" s="90"/>
      <c r="C194" s="90"/>
      <c r="D194" s="104"/>
      <c r="E194" s="87"/>
      <c r="F194" s="87"/>
      <c r="G194" s="87"/>
      <c r="H194" s="87"/>
      <c r="I194" s="87"/>
      <c r="J194" s="87"/>
      <c r="K194" s="87"/>
      <c r="L194" s="35"/>
      <c r="M194" s="35"/>
      <c r="N194" s="35"/>
      <c r="O194" s="35"/>
      <c r="P194" s="35"/>
      <c r="Q194" s="65"/>
    </row>
    <row r="195" spans="1:17">
      <c r="A195" s="13"/>
      <c r="B195" s="90"/>
      <c r="C195" s="90"/>
      <c r="D195" s="104"/>
      <c r="E195" s="87"/>
      <c r="F195" s="87"/>
      <c r="G195" s="87"/>
      <c r="H195" s="87"/>
      <c r="I195" s="87"/>
      <c r="J195" s="87"/>
      <c r="K195" s="87"/>
      <c r="L195" s="35"/>
      <c r="M195" s="35"/>
      <c r="N195" s="35"/>
      <c r="O195" s="35"/>
      <c r="P195" s="35"/>
      <c r="Q195" s="65"/>
    </row>
    <row r="196" spans="1:17">
      <c r="A196" s="13"/>
      <c r="B196" s="90"/>
      <c r="C196" s="90"/>
      <c r="D196" s="104"/>
      <c r="E196" s="90"/>
      <c r="F196" s="90"/>
      <c r="G196" s="90"/>
      <c r="H196" s="90"/>
      <c r="I196" s="90"/>
      <c r="J196" s="90"/>
      <c r="K196" s="90"/>
      <c r="L196" s="90"/>
      <c r="M196" s="90"/>
      <c r="N196" s="90"/>
      <c r="O196" s="90"/>
      <c r="P196" s="90"/>
      <c r="Q196" s="14"/>
    </row>
    <row r="197" spans="1:17" s="47" customFormat="1" ht="24" customHeight="1">
      <c r="A197" s="45"/>
      <c r="B197" s="106"/>
      <c r="C197" s="106"/>
      <c r="D197" s="107"/>
      <c r="E197" s="106"/>
      <c r="F197" s="106"/>
      <c r="G197" s="106"/>
      <c r="H197" s="106"/>
      <c r="I197" s="106"/>
      <c r="J197" s="106"/>
      <c r="K197" s="106"/>
      <c r="L197" s="106"/>
      <c r="M197" s="106"/>
      <c r="N197" s="106"/>
      <c r="O197" s="106"/>
      <c r="P197" s="106"/>
      <c r="Q197" s="46"/>
    </row>
    <row r="198" spans="1:17" ht="14.25" customHeight="1">
      <c r="A198" s="13"/>
      <c r="B198" s="90"/>
      <c r="C198" s="90"/>
      <c r="D198" s="99" t="s">
        <v>4</v>
      </c>
      <c r="E198" s="83" t="s">
        <v>232</v>
      </c>
      <c r="F198" s="90"/>
      <c r="G198" s="90"/>
      <c r="H198" s="90"/>
      <c r="I198" s="90"/>
      <c r="J198" s="259">
        <v>5105971.05</v>
      </c>
      <c r="K198" s="259"/>
      <c r="L198" s="90"/>
      <c r="M198" s="90"/>
      <c r="N198" s="90"/>
      <c r="O198" s="90"/>
      <c r="P198" s="90"/>
      <c r="Q198" s="14"/>
    </row>
    <row r="199" spans="1:17" ht="12.75" customHeight="1">
      <c r="A199" s="13"/>
      <c r="B199" s="90"/>
      <c r="C199" s="90"/>
      <c r="D199" s="99"/>
      <c r="E199" s="83"/>
      <c r="F199" s="90"/>
      <c r="G199" s="90"/>
      <c r="H199" s="90"/>
      <c r="I199" s="90"/>
      <c r="J199" s="90"/>
      <c r="K199" s="90"/>
      <c r="L199" s="90"/>
      <c r="M199" s="90"/>
      <c r="N199" s="90"/>
      <c r="O199" s="90"/>
      <c r="P199" s="90"/>
      <c r="Q199" s="14"/>
    </row>
    <row r="200" spans="1:17" ht="12.75" customHeight="1">
      <c r="A200" s="13"/>
      <c r="B200" s="90"/>
      <c r="C200" s="90"/>
      <c r="D200" s="99"/>
      <c r="E200" s="83" t="s">
        <v>28</v>
      </c>
      <c r="F200" s="260">
        <f>+J198</f>
        <v>5105971.05</v>
      </c>
      <c r="G200" s="260"/>
      <c r="H200" s="90"/>
      <c r="I200" s="90"/>
      <c r="J200" s="90"/>
      <c r="K200" s="90"/>
      <c r="L200" s="90"/>
      <c r="M200" s="90"/>
      <c r="N200" s="90"/>
      <c r="O200" s="90"/>
      <c r="P200" s="90"/>
      <c r="Q200" s="14"/>
    </row>
    <row r="201" spans="1:17" ht="93.75" customHeight="1">
      <c r="A201" s="13"/>
      <c r="B201" s="90"/>
      <c r="C201" s="90"/>
      <c r="D201" s="99"/>
      <c r="E201" s="261" t="s">
        <v>310</v>
      </c>
      <c r="F201" s="261"/>
      <c r="G201" s="261"/>
      <c r="H201" s="261"/>
      <c r="I201" s="261"/>
      <c r="J201" s="261"/>
      <c r="K201" s="261"/>
      <c r="L201" s="261"/>
      <c r="M201" s="261"/>
      <c r="N201" s="261"/>
      <c r="O201" s="261"/>
      <c r="P201" s="261"/>
      <c r="Q201" s="262"/>
    </row>
    <row r="202" spans="1:17">
      <c r="A202" s="12"/>
      <c r="B202" s="83"/>
      <c r="C202" s="83"/>
      <c r="D202" s="100"/>
      <c r="E202" s="101"/>
      <c r="F202" s="101"/>
      <c r="G202" s="101"/>
      <c r="H202" s="101"/>
      <c r="I202" s="101"/>
      <c r="J202" s="101"/>
      <c r="K202" s="101"/>
      <c r="L202" s="101"/>
      <c r="M202" s="101"/>
      <c r="N202" s="101"/>
      <c r="O202" s="101"/>
      <c r="P202" s="101"/>
      <c r="Q202" s="10"/>
    </row>
    <row r="203" spans="1:17" ht="14.25" customHeight="1">
      <c r="A203" s="13"/>
      <c r="B203" s="90"/>
      <c r="C203" s="90"/>
      <c r="D203" s="99" t="s">
        <v>4</v>
      </c>
      <c r="E203" s="83" t="s">
        <v>227</v>
      </c>
      <c r="F203" s="90"/>
      <c r="G203" s="90"/>
      <c r="H203" s="90"/>
      <c r="I203" s="90"/>
      <c r="J203" s="90"/>
      <c r="K203" s="90"/>
      <c r="L203" s="90"/>
      <c r="M203" s="90"/>
      <c r="N203" s="90"/>
      <c r="O203" s="90"/>
      <c r="P203" s="90"/>
      <c r="Q203" s="14"/>
    </row>
    <row r="204" spans="1:17" ht="12.75" customHeight="1">
      <c r="A204" s="13"/>
      <c r="B204" s="90"/>
      <c r="C204" s="90"/>
      <c r="D204" s="99"/>
      <c r="E204" s="83"/>
      <c r="F204" s="90"/>
      <c r="G204" s="90"/>
      <c r="H204" s="90"/>
      <c r="I204" s="90"/>
      <c r="J204" s="90"/>
      <c r="K204" s="90"/>
      <c r="L204" s="90"/>
      <c r="M204" s="90"/>
      <c r="N204" s="90"/>
      <c r="O204" s="90"/>
      <c r="P204" s="90"/>
      <c r="Q204" s="14"/>
    </row>
    <row r="205" spans="1:17" ht="12.75" customHeight="1">
      <c r="A205" s="13"/>
      <c r="B205" s="90"/>
      <c r="C205" s="90"/>
      <c r="D205" s="99"/>
      <c r="E205" s="83" t="s">
        <v>228</v>
      </c>
      <c r="F205" s="260">
        <v>2082623.7</v>
      </c>
      <c r="G205" s="260"/>
      <c r="H205" s="90"/>
      <c r="I205" s="90"/>
      <c r="J205" s="90"/>
      <c r="K205" s="90"/>
      <c r="L205" s="90"/>
      <c r="M205" s="90"/>
      <c r="N205" s="90"/>
      <c r="O205" s="90"/>
      <c r="P205" s="90"/>
      <c r="Q205" s="14"/>
    </row>
    <row r="206" spans="1:17">
      <c r="A206" s="13"/>
      <c r="B206" s="90"/>
      <c r="C206" s="90"/>
      <c r="D206" s="99"/>
      <c r="E206" s="261" t="s">
        <v>309</v>
      </c>
      <c r="F206" s="261"/>
      <c r="G206" s="261"/>
      <c r="H206" s="261"/>
      <c r="I206" s="261"/>
      <c r="J206" s="261"/>
      <c r="K206" s="261"/>
      <c r="L206" s="261"/>
      <c r="M206" s="261"/>
      <c r="N206" s="261"/>
      <c r="O206" s="261"/>
      <c r="P206" s="261"/>
      <c r="Q206" s="262"/>
    </row>
    <row r="207" spans="1:17">
      <c r="A207" s="13"/>
      <c r="B207" s="90"/>
      <c r="C207" s="90"/>
      <c r="D207" s="99"/>
      <c r="E207" s="144"/>
      <c r="F207" s="144"/>
      <c r="G207" s="144"/>
      <c r="H207" s="144"/>
      <c r="I207" s="144"/>
      <c r="J207" s="144"/>
      <c r="K207" s="144"/>
      <c r="L207" s="144"/>
      <c r="M207" s="144"/>
      <c r="N207" s="144"/>
      <c r="O207" s="144"/>
      <c r="P207" s="144"/>
      <c r="Q207" s="158"/>
    </row>
    <row r="208" spans="1:17">
      <c r="A208" s="13"/>
      <c r="B208" s="90"/>
      <c r="C208" s="90"/>
      <c r="D208" s="99"/>
      <c r="E208" s="144"/>
      <c r="F208" s="144"/>
      <c r="G208" s="144"/>
      <c r="H208" s="144"/>
      <c r="I208" s="144"/>
      <c r="J208" s="144"/>
      <c r="K208" s="144"/>
      <c r="L208" s="144"/>
      <c r="M208" s="144"/>
      <c r="N208" s="144"/>
      <c r="O208" s="144"/>
      <c r="P208" s="144"/>
      <c r="Q208" s="158"/>
    </row>
    <row r="209" spans="1:17" ht="24" customHeight="1">
      <c r="A209" s="13"/>
      <c r="B209" s="90"/>
      <c r="C209" s="90"/>
      <c r="D209" s="99"/>
      <c r="E209" s="263" t="s">
        <v>235</v>
      </c>
      <c r="F209" s="263"/>
      <c r="G209" s="144"/>
      <c r="H209" s="108">
        <f>+F205+F200+L193+L165+K129</f>
        <v>42588584.420000002</v>
      </c>
      <c r="I209" s="144"/>
      <c r="J209" s="144"/>
      <c r="K209" s="144"/>
      <c r="L209" s="144"/>
      <c r="M209" s="144"/>
      <c r="N209" s="144"/>
      <c r="O209" s="144"/>
      <c r="P209" s="144"/>
      <c r="Q209" s="158"/>
    </row>
    <row r="210" spans="1:17">
      <c r="A210" s="13"/>
      <c r="B210" s="90"/>
      <c r="C210" s="90"/>
      <c r="D210" s="99"/>
      <c r="E210" s="144"/>
      <c r="F210" s="144"/>
      <c r="G210" s="144"/>
      <c r="H210" s="144"/>
      <c r="I210" s="144"/>
      <c r="J210" s="144"/>
      <c r="K210" s="144"/>
      <c r="L210" s="144"/>
      <c r="M210" s="144"/>
      <c r="N210" s="144"/>
      <c r="O210" s="144"/>
      <c r="P210" s="144"/>
      <c r="Q210" s="158"/>
    </row>
    <row r="211" spans="1:17">
      <c r="A211" s="13"/>
      <c r="B211" s="90"/>
      <c r="C211" s="97" t="s">
        <v>236</v>
      </c>
      <c r="D211" s="99"/>
      <c r="E211" s="97"/>
      <c r="F211" s="144"/>
      <c r="G211" s="144"/>
      <c r="H211" s="144"/>
      <c r="I211" s="144"/>
      <c r="J211" s="144"/>
      <c r="K211" s="144"/>
      <c r="L211" s="144"/>
      <c r="M211" s="144"/>
      <c r="N211" s="144"/>
      <c r="O211" s="144"/>
      <c r="P211" s="144"/>
      <c r="Q211" s="158"/>
    </row>
    <row r="212" spans="1:17">
      <c r="A212" s="13"/>
      <c r="B212" s="90"/>
      <c r="C212" s="97"/>
      <c r="D212" s="99"/>
      <c r="E212" s="97"/>
      <c r="F212" s="144"/>
      <c r="G212" s="144"/>
      <c r="H212" s="144"/>
      <c r="I212" s="144"/>
      <c r="J212" s="144"/>
      <c r="K212" s="144"/>
      <c r="L212" s="144"/>
      <c r="M212" s="144"/>
      <c r="N212" s="144"/>
      <c r="O212" s="144"/>
      <c r="P212" s="144"/>
      <c r="Q212" s="158"/>
    </row>
    <row r="213" spans="1:17">
      <c r="A213" s="7"/>
      <c r="D213" s="99" t="s">
        <v>4</v>
      </c>
      <c r="E213" s="95" t="s">
        <v>138</v>
      </c>
      <c r="F213" s="101"/>
      <c r="G213" s="101"/>
      <c r="H213" s="101"/>
      <c r="I213" s="257">
        <f>+K223</f>
        <v>708105334.27999997</v>
      </c>
      <c r="J213" s="258"/>
      <c r="K213" s="101"/>
      <c r="L213" s="101"/>
      <c r="M213" s="101"/>
      <c r="N213" s="101"/>
      <c r="O213" s="101"/>
      <c r="P213" s="101"/>
      <c r="Q213" s="10"/>
    </row>
    <row r="214" spans="1:17">
      <c r="A214" s="7"/>
      <c r="D214" s="100"/>
      <c r="E214" s="95"/>
      <c r="F214" s="101"/>
      <c r="G214" s="101"/>
      <c r="H214" s="101"/>
      <c r="I214" s="101"/>
      <c r="J214" s="101"/>
      <c r="K214" s="101"/>
      <c r="L214" s="101"/>
      <c r="M214" s="101"/>
      <c r="N214" s="101"/>
      <c r="O214" s="101"/>
      <c r="P214" s="101"/>
      <c r="Q214" s="10"/>
    </row>
    <row r="215" spans="1:17">
      <c r="A215" s="7"/>
      <c r="D215" s="100"/>
      <c r="E215" s="84" t="s">
        <v>11</v>
      </c>
      <c r="F215" s="101"/>
      <c r="G215" s="101"/>
      <c r="H215" s="101"/>
      <c r="I215" s="101"/>
      <c r="J215" s="101"/>
      <c r="K215" s="101"/>
      <c r="L215" s="101"/>
      <c r="M215" s="101"/>
      <c r="N215" s="101"/>
      <c r="O215" s="101"/>
      <c r="P215" s="101"/>
      <c r="Q215" s="10"/>
    </row>
    <row r="216" spans="1:17">
      <c r="A216" s="7"/>
      <c r="D216" s="100"/>
      <c r="E216" s="101"/>
      <c r="F216" s="101"/>
      <c r="G216" s="101"/>
      <c r="H216" s="101"/>
      <c r="I216" s="101"/>
      <c r="J216" s="101"/>
      <c r="K216" s="101"/>
      <c r="L216" s="101"/>
      <c r="M216" s="101"/>
      <c r="N216" s="101"/>
      <c r="O216" s="101"/>
      <c r="P216" s="101"/>
      <c r="Q216" s="154"/>
    </row>
    <row r="217" spans="1:17">
      <c r="A217" s="7"/>
      <c r="D217" s="100"/>
      <c r="E217" s="185" t="s">
        <v>5</v>
      </c>
      <c r="F217" s="186"/>
      <c r="G217" s="186"/>
      <c r="H217" s="186"/>
      <c r="I217" s="186"/>
      <c r="J217" s="186"/>
      <c r="K217" s="214">
        <v>2024</v>
      </c>
      <c r="L217" s="214"/>
      <c r="M217" s="214"/>
      <c r="N217" s="214">
        <v>2023</v>
      </c>
      <c r="O217" s="214"/>
      <c r="P217" s="214"/>
      <c r="Q217" s="154"/>
    </row>
    <row r="218" spans="1:17">
      <c r="A218" s="7"/>
      <c r="D218" s="100"/>
      <c r="E218" s="228" t="s">
        <v>29</v>
      </c>
      <c r="F218" s="228"/>
      <c r="G218" s="228"/>
      <c r="H218" s="228"/>
      <c r="I218" s="228"/>
      <c r="J218" s="228"/>
      <c r="K218" s="166">
        <v>13045047</v>
      </c>
      <c r="L218" s="167"/>
      <c r="M218" s="168"/>
      <c r="N218" s="166">
        <v>13045047.300000001</v>
      </c>
      <c r="O218" s="167"/>
      <c r="P218" s="168"/>
      <c r="Q218" s="154"/>
    </row>
    <row r="219" spans="1:17">
      <c r="A219" s="7"/>
      <c r="D219" s="100"/>
      <c r="E219" s="228" t="s">
        <v>31</v>
      </c>
      <c r="F219" s="228"/>
      <c r="G219" s="228"/>
      <c r="H219" s="228"/>
      <c r="I219" s="228"/>
      <c r="J219" s="228"/>
      <c r="K219" s="166">
        <v>7894114.8700000001</v>
      </c>
      <c r="L219" s="167"/>
      <c r="M219" s="168"/>
      <c r="N219" s="166">
        <v>6687163.8499999996</v>
      </c>
      <c r="O219" s="167"/>
      <c r="P219" s="168"/>
      <c r="Q219" s="154"/>
    </row>
    <row r="220" spans="1:17">
      <c r="A220" s="7"/>
      <c r="D220" s="100"/>
      <c r="E220" s="228" t="s">
        <v>32</v>
      </c>
      <c r="F220" s="228"/>
      <c r="G220" s="228"/>
      <c r="H220" s="228"/>
      <c r="I220" s="228"/>
      <c r="J220" s="228"/>
      <c r="K220" s="166">
        <v>661067313</v>
      </c>
      <c r="L220" s="167"/>
      <c r="M220" s="168"/>
      <c r="N220" s="166">
        <v>637403720.49000001</v>
      </c>
      <c r="O220" s="167"/>
      <c r="P220" s="168"/>
      <c r="Q220" s="154"/>
    </row>
    <row r="221" spans="1:17">
      <c r="A221" s="7"/>
      <c r="D221" s="100"/>
      <c r="E221" s="228" t="s">
        <v>33</v>
      </c>
      <c r="F221" s="228"/>
      <c r="G221" s="228"/>
      <c r="H221" s="228"/>
      <c r="I221" s="228"/>
      <c r="J221" s="228"/>
      <c r="K221" s="166">
        <v>26098859.41</v>
      </c>
      <c r="L221" s="167"/>
      <c r="M221" s="168"/>
      <c r="N221" s="166">
        <v>17428630.93</v>
      </c>
      <c r="O221" s="167"/>
      <c r="P221" s="168"/>
      <c r="Q221" s="154"/>
    </row>
    <row r="222" spans="1:17">
      <c r="A222" s="7"/>
      <c r="D222" s="100"/>
      <c r="E222" s="228" t="s">
        <v>34</v>
      </c>
      <c r="F222" s="228"/>
      <c r="G222" s="228"/>
      <c r="H222" s="228"/>
      <c r="I222" s="228"/>
      <c r="J222" s="228"/>
      <c r="K222" s="166">
        <v>0</v>
      </c>
      <c r="L222" s="167"/>
      <c r="M222" s="168"/>
      <c r="N222" s="166">
        <v>0</v>
      </c>
      <c r="O222" s="167"/>
      <c r="P222" s="168"/>
      <c r="Q222" s="154"/>
    </row>
    <row r="223" spans="1:17">
      <c r="A223" s="7"/>
      <c r="D223" s="100"/>
      <c r="E223" s="264" t="s">
        <v>35</v>
      </c>
      <c r="F223" s="265"/>
      <c r="G223" s="265"/>
      <c r="H223" s="265"/>
      <c r="I223" s="265"/>
      <c r="J223" s="265"/>
      <c r="K223" s="266">
        <f>SUM(K218:M222)</f>
        <v>708105334.27999997</v>
      </c>
      <c r="L223" s="266"/>
      <c r="M223" s="266"/>
      <c r="N223" s="266">
        <f>SUM(N218:P222)</f>
        <v>674564562.56999993</v>
      </c>
      <c r="O223" s="266"/>
      <c r="P223" s="266"/>
      <c r="Q223" s="154"/>
    </row>
    <row r="224" spans="1:17">
      <c r="A224" s="7"/>
      <c r="D224" s="100"/>
      <c r="E224" s="101"/>
      <c r="F224" s="109"/>
      <c r="G224" s="109"/>
      <c r="H224" s="109"/>
      <c r="I224" s="109"/>
      <c r="J224" s="109"/>
      <c r="K224" s="109"/>
      <c r="L224" s="109"/>
      <c r="M224" s="109"/>
      <c r="N224" s="110"/>
      <c r="O224" s="110"/>
      <c r="P224" s="110"/>
      <c r="Q224" s="16"/>
    </row>
    <row r="225" spans="1:17">
      <c r="A225" s="7"/>
      <c r="D225" s="99" t="s">
        <v>4</v>
      </c>
      <c r="E225" s="102" t="s">
        <v>30</v>
      </c>
      <c r="F225" s="267">
        <f>+K244</f>
        <v>48521328.029999994</v>
      </c>
      <c r="G225" s="267"/>
      <c r="H225" s="109"/>
      <c r="I225" s="109"/>
      <c r="J225" s="109"/>
      <c r="K225" s="109"/>
      <c r="L225" s="109"/>
      <c r="M225" s="109"/>
      <c r="N225" s="110"/>
      <c r="O225" s="110"/>
      <c r="P225" s="110"/>
      <c r="Q225" s="16"/>
    </row>
    <row r="226" spans="1:17">
      <c r="A226" s="7"/>
      <c r="D226" s="99"/>
      <c r="E226" s="102"/>
      <c r="F226" s="159"/>
      <c r="G226" s="159"/>
      <c r="H226" s="109"/>
      <c r="I226" s="109"/>
      <c r="J226" s="109"/>
      <c r="K226" s="109"/>
      <c r="L226" s="109"/>
      <c r="M226" s="109"/>
      <c r="N226" s="110"/>
      <c r="O226" s="110"/>
      <c r="P226" s="110"/>
      <c r="Q226" s="16"/>
    </row>
    <row r="227" spans="1:17">
      <c r="A227" s="7"/>
      <c r="D227" s="100"/>
      <c r="E227" s="84" t="s">
        <v>12</v>
      </c>
      <c r="F227" s="109"/>
      <c r="G227" s="109"/>
      <c r="H227" s="109"/>
      <c r="I227" s="109"/>
      <c r="J227" s="109"/>
      <c r="K227" s="109"/>
      <c r="L227" s="109"/>
      <c r="M227" s="109"/>
      <c r="N227" s="110"/>
      <c r="O227" s="110"/>
      <c r="P227" s="110"/>
      <c r="Q227" s="16"/>
    </row>
    <row r="228" spans="1:17">
      <c r="A228" s="7"/>
      <c r="D228" s="100"/>
      <c r="E228" s="101"/>
      <c r="F228" s="109"/>
      <c r="G228" s="109"/>
      <c r="H228" s="109"/>
      <c r="I228" s="109"/>
      <c r="J228" s="109"/>
      <c r="K228" s="109"/>
      <c r="L228" s="109"/>
      <c r="M228" s="109"/>
      <c r="N228" s="110"/>
      <c r="O228" s="110"/>
      <c r="P228" s="110"/>
      <c r="Q228" s="16"/>
    </row>
    <row r="229" spans="1:17">
      <c r="A229" s="7"/>
      <c r="D229" s="100"/>
      <c r="E229" s="182" t="s">
        <v>5</v>
      </c>
      <c r="F229" s="183"/>
      <c r="G229" s="183"/>
      <c r="H229" s="183"/>
      <c r="I229" s="183"/>
      <c r="J229" s="184"/>
      <c r="K229" s="185">
        <v>2024</v>
      </c>
      <c r="L229" s="186"/>
      <c r="M229" s="187"/>
      <c r="N229" s="185">
        <v>2023</v>
      </c>
      <c r="O229" s="186"/>
      <c r="P229" s="187"/>
      <c r="Q229" s="66"/>
    </row>
    <row r="230" spans="1:17" ht="12" customHeight="1">
      <c r="A230" s="7"/>
      <c r="D230" s="100"/>
      <c r="E230" s="205" t="s">
        <v>36</v>
      </c>
      <c r="F230" s="206"/>
      <c r="G230" s="206"/>
      <c r="H230" s="206"/>
      <c r="I230" s="206"/>
      <c r="J230" s="207"/>
      <c r="K230" s="166">
        <v>2054834.27</v>
      </c>
      <c r="L230" s="167"/>
      <c r="M230" s="168"/>
      <c r="N230" s="166">
        <v>1997347</v>
      </c>
      <c r="O230" s="167"/>
      <c r="P230" s="168"/>
      <c r="Q230" s="67"/>
    </row>
    <row r="231" spans="1:17" ht="12" customHeight="1">
      <c r="A231" s="7"/>
      <c r="D231" s="100"/>
      <c r="E231" s="205" t="s">
        <v>37</v>
      </c>
      <c r="F231" s="206"/>
      <c r="G231" s="206"/>
      <c r="H231" s="206"/>
      <c r="I231" s="206"/>
      <c r="J231" s="207"/>
      <c r="K231" s="166">
        <v>4264692.92</v>
      </c>
      <c r="L231" s="167"/>
      <c r="M231" s="168"/>
      <c r="N231" s="166">
        <v>4140888.6</v>
      </c>
      <c r="O231" s="167"/>
      <c r="P231" s="168"/>
      <c r="Q231" s="67"/>
    </row>
    <row r="232" spans="1:17" ht="12" customHeight="1">
      <c r="A232" s="7"/>
      <c r="D232" s="100"/>
      <c r="E232" s="205" t="s">
        <v>38</v>
      </c>
      <c r="F232" s="206"/>
      <c r="G232" s="206"/>
      <c r="H232" s="206"/>
      <c r="I232" s="206"/>
      <c r="J232" s="207"/>
      <c r="K232" s="166">
        <v>108377.58</v>
      </c>
      <c r="L232" s="167"/>
      <c r="M232" s="168"/>
      <c r="N232" s="166">
        <v>100076.92</v>
      </c>
      <c r="O232" s="167"/>
      <c r="P232" s="168"/>
      <c r="Q232" s="67"/>
    </row>
    <row r="233" spans="1:17" ht="12" customHeight="1">
      <c r="A233" s="7"/>
      <c r="D233" s="100"/>
      <c r="E233" s="205" t="s">
        <v>39</v>
      </c>
      <c r="F233" s="206"/>
      <c r="G233" s="206"/>
      <c r="H233" s="206"/>
      <c r="I233" s="206"/>
      <c r="J233" s="207"/>
      <c r="K233" s="166">
        <v>195239.43</v>
      </c>
      <c r="L233" s="167"/>
      <c r="M233" s="168"/>
      <c r="N233" s="166">
        <v>195239.43</v>
      </c>
      <c r="O233" s="167"/>
      <c r="P233" s="168"/>
      <c r="Q233" s="67"/>
    </row>
    <row r="234" spans="1:17" ht="12" customHeight="1">
      <c r="A234" s="7"/>
      <c r="D234" s="100"/>
      <c r="E234" s="205" t="s">
        <v>123</v>
      </c>
      <c r="F234" s="206"/>
      <c r="G234" s="206"/>
      <c r="H234" s="206"/>
      <c r="I234" s="206"/>
      <c r="J234" s="207"/>
      <c r="K234" s="166">
        <v>67213.84</v>
      </c>
      <c r="L234" s="167"/>
      <c r="M234" s="168"/>
      <c r="N234" s="166">
        <v>67214</v>
      </c>
      <c r="O234" s="167"/>
      <c r="P234" s="168"/>
      <c r="Q234" s="67"/>
    </row>
    <row r="235" spans="1:17" ht="12" customHeight="1">
      <c r="A235" s="7"/>
      <c r="D235" s="100"/>
      <c r="E235" s="205" t="s">
        <v>40</v>
      </c>
      <c r="F235" s="206"/>
      <c r="G235" s="206"/>
      <c r="H235" s="206"/>
      <c r="I235" s="206"/>
      <c r="J235" s="207"/>
      <c r="K235" s="166">
        <v>17277905.219999999</v>
      </c>
      <c r="L235" s="167"/>
      <c r="M235" s="168"/>
      <c r="N235" s="166">
        <v>12679134.52</v>
      </c>
      <c r="O235" s="167"/>
      <c r="P235" s="168"/>
      <c r="Q235" s="67"/>
    </row>
    <row r="236" spans="1:17" ht="12" customHeight="1">
      <c r="A236" s="7"/>
      <c r="D236" s="100"/>
      <c r="E236" s="205" t="s">
        <v>41</v>
      </c>
      <c r="F236" s="206"/>
      <c r="G236" s="206"/>
      <c r="H236" s="206"/>
      <c r="I236" s="206"/>
      <c r="J236" s="207"/>
      <c r="K236" s="166">
        <v>215577.36</v>
      </c>
      <c r="L236" s="167"/>
      <c r="M236" s="168"/>
      <c r="N236" s="166">
        <v>215577.36</v>
      </c>
      <c r="O236" s="167"/>
      <c r="P236" s="168"/>
      <c r="Q236" s="67"/>
    </row>
    <row r="237" spans="1:17" ht="12" customHeight="1">
      <c r="A237" s="7"/>
      <c r="D237" s="100"/>
      <c r="E237" s="205" t="s">
        <v>42</v>
      </c>
      <c r="F237" s="206"/>
      <c r="G237" s="206"/>
      <c r="H237" s="206"/>
      <c r="I237" s="206"/>
      <c r="J237" s="207"/>
      <c r="K237" s="166">
        <v>2906545.81</v>
      </c>
      <c r="L237" s="167"/>
      <c r="M237" s="168"/>
      <c r="N237" s="166">
        <v>2650652.64</v>
      </c>
      <c r="O237" s="167"/>
      <c r="P237" s="168"/>
      <c r="Q237" s="67"/>
    </row>
    <row r="238" spans="1:17" ht="12" customHeight="1">
      <c r="A238" s="7"/>
      <c r="D238" s="100"/>
      <c r="E238" s="205" t="s">
        <v>43</v>
      </c>
      <c r="F238" s="206"/>
      <c r="G238" s="206"/>
      <c r="H238" s="206"/>
      <c r="I238" s="206"/>
      <c r="J238" s="207"/>
      <c r="K238" s="166">
        <v>187363.79</v>
      </c>
      <c r="L238" s="167"/>
      <c r="M238" s="168"/>
      <c r="N238" s="166">
        <v>187363.8</v>
      </c>
      <c r="O238" s="167"/>
      <c r="P238" s="168"/>
      <c r="Q238" s="67"/>
    </row>
    <row r="239" spans="1:17" ht="12" customHeight="1">
      <c r="A239" s="7"/>
      <c r="D239" s="100"/>
      <c r="E239" s="205" t="s">
        <v>44</v>
      </c>
      <c r="F239" s="206"/>
      <c r="G239" s="206"/>
      <c r="H239" s="206"/>
      <c r="I239" s="206"/>
      <c r="J239" s="207"/>
      <c r="K239" s="166">
        <v>756082.69</v>
      </c>
      <c r="L239" s="167"/>
      <c r="M239" s="168"/>
      <c r="N239" s="166">
        <v>756082.69</v>
      </c>
      <c r="O239" s="167"/>
      <c r="P239" s="168"/>
      <c r="Q239" s="67"/>
    </row>
    <row r="240" spans="1:17" ht="12" customHeight="1">
      <c r="A240" s="7"/>
      <c r="D240" s="100"/>
      <c r="E240" s="205" t="s">
        <v>45</v>
      </c>
      <c r="F240" s="206"/>
      <c r="G240" s="206"/>
      <c r="H240" s="206"/>
      <c r="I240" s="206"/>
      <c r="J240" s="207"/>
      <c r="K240" s="166">
        <v>1018319.45</v>
      </c>
      <c r="L240" s="167"/>
      <c r="M240" s="168"/>
      <c r="N240" s="166">
        <v>1018319.45</v>
      </c>
      <c r="O240" s="167"/>
      <c r="P240" s="168"/>
      <c r="Q240" s="67"/>
    </row>
    <row r="241" spans="1:17" ht="12" customHeight="1">
      <c r="A241" s="7"/>
      <c r="D241" s="100"/>
      <c r="E241" s="205" t="s">
        <v>51</v>
      </c>
      <c r="F241" s="206"/>
      <c r="G241" s="206"/>
      <c r="H241" s="206"/>
      <c r="I241" s="206"/>
      <c r="J241" s="207"/>
      <c r="K241" s="166">
        <v>18905165.149999999</v>
      </c>
      <c r="L241" s="167"/>
      <c r="M241" s="168"/>
      <c r="N241" s="166">
        <v>18788398.719999999</v>
      </c>
      <c r="O241" s="167"/>
      <c r="P241" s="168"/>
      <c r="Q241" s="67"/>
    </row>
    <row r="242" spans="1:17" ht="12" customHeight="1">
      <c r="A242" s="7"/>
      <c r="D242" s="100"/>
      <c r="E242" s="205" t="s">
        <v>46</v>
      </c>
      <c r="F242" s="206"/>
      <c r="G242" s="206"/>
      <c r="H242" s="206"/>
      <c r="I242" s="206"/>
      <c r="J242" s="207"/>
      <c r="K242" s="166">
        <v>460575</v>
      </c>
      <c r="L242" s="167"/>
      <c r="M242" s="168"/>
      <c r="N242" s="166">
        <v>150575</v>
      </c>
      <c r="O242" s="167"/>
      <c r="P242" s="168"/>
      <c r="Q242" s="67"/>
    </row>
    <row r="243" spans="1:17" ht="12" customHeight="1">
      <c r="A243" s="7"/>
      <c r="D243" s="100"/>
      <c r="E243" s="205" t="s">
        <v>146</v>
      </c>
      <c r="F243" s="206"/>
      <c r="G243" s="206"/>
      <c r="H243" s="206"/>
      <c r="I243" s="206"/>
      <c r="J243" s="207"/>
      <c r="K243" s="166">
        <v>103435.52</v>
      </c>
      <c r="L243" s="167"/>
      <c r="M243" s="168"/>
      <c r="N243" s="166">
        <v>103435.52</v>
      </c>
      <c r="O243" s="167"/>
      <c r="P243" s="168"/>
      <c r="Q243" s="67"/>
    </row>
    <row r="244" spans="1:17" ht="12" customHeight="1">
      <c r="A244" s="7"/>
      <c r="D244" s="100"/>
      <c r="E244" s="188" t="s">
        <v>30</v>
      </c>
      <c r="F244" s="189"/>
      <c r="G244" s="189"/>
      <c r="H244" s="189"/>
      <c r="I244" s="189"/>
      <c r="J244" s="190"/>
      <c r="K244" s="191">
        <f>SUM(K230:M243)</f>
        <v>48521328.029999994</v>
      </c>
      <c r="L244" s="192"/>
      <c r="M244" s="193"/>
      <c r="N244" s="191">
        <f>+N230+N231+N232+N233+N234+N235+N236+N237+N238+N239+N240+N241+N242+N243</f>
        <v>43050305.649999999</v>
      </c>
      <c r="O244" s="192"/>
      <c r="P244" s="193"/>
      <c r="Q244" s="68"/>
    </row>
    <row r="245" spans="1:17" ht="12" customHeight="1">
      <c r="A245" s="7"/>
      <c r="D245" s="100"/>
      <c r="Q245" s="154"/>
    </row>
    <row r="246" spans="1:17" ht="12" customHeight="1">
      <c r="A246" s="7"/>
      <c r="D246" s="100"/>
      <c r="Q246" s="154"/>
    </row>
    <row r="247" spans="1:17" ht="12" customHeight="1">
      <c r="A247" s="7"/>
      <c r="D247" s="99" t="s">
        <v>4</v>
      </c>
      <c r="E247" s="102" t="s">
        <v>237</v>
      </c>
      <c r="F247" s="268">
        <f>+K254</f>
        <v>3690543</v>
      </c>
      <c r="G247" s="268"/>
      <c r="Q247" s="154"/>
    </row>
    <row r="248" spans="1:17" ht="12" customHeight="1">
      <c r="A248" s="7"/>
      <c r="D248" s="99"/>
      <c r="E248" s="102"/>
      <c r="F248" s="160"/>
      <c r="G248" s="160"/>
      <c r="Q248" s="154"/>
    </row>
    <row r="249" spans="1:17" ht="12" customHeight="1">
      <c r="A249" s="7"/>
      <c r="D249" s="100"/>
      <c r="K249" s="185">
        <v>2024</v>
      </c>
      <c r="L249" s="186"/>
      <c r="M249" s="187"/>
      <c r="N249" s="185">
        <v>2023</v>
      </c>
      <c r="O249" s="186"/>
      <c r="P249" s="187"/>
      <c r="Q249" s="154"/>
    </row>
    <row r="250" spans="1:17" ht="12" customHeight="1">
      <c r="A250" s="7"/>
      <c r="D250" s="100"/>
      <c r="E250" s="228" t="s">
        <v>115</v>
      </c>
      <c r="F250" s="228"/>
      <c r="G250" s="228"/>
      <c r="H250" s="228"/>
      <c r="I250" s="228"/>
      <c r="J250" s="228"/>
      <c r="K250" s="166">
        <v>1990254</v>
      </c>
      <c r="L250" s="167"/>
      <c r="M250" s="168"/>
      <c r="N250" s="166">
        <v>1990254.42</v>
      </c>
      <c r="O250" s="167"/>
      <c r="P250" s="168"/>
      <c r="Q250" s="154"/>
    </row>
    <row r="251" spans="1:17" ht="12" customHeight="1">
      <c r="A251" s="7"/>
      <c r="D251" s="100"/>
      <c r="E251" s="228" t="s">
        <v>47</v>
      </c>
      <c r="F251" s="228"/>
      <c r="G251" s="228"/>
      <c r="H251" s="228"/>
      <c r="I251" s="228"/>
      <c r="J251" s="228"/>
      <c r="K251" s="166">
        <v>261678</v>
      </c>
      <c r="L251" s="167"/>
      <c r="M251" s="168"/>
      <c r="N251" s="166">
        <v>261678</v>
      </c>
      <c r="O251" s="167"/>
      <c r="P251" s="168"/>
      <c r="Q251" s="154"/>
    </row>
    <row r="252" spans="1:17" ht="12" customHeight="1">
      <c r="A252" s="7"/>
      <c r="D252" s="100"/>
      <c r="E252" s="228" t="s">
        <v>48</v>
      </c>
      <c r="F252" s="228"/>
      <c r="G252" s="228"/>
      <c r="H252" s="228"/>
      <c r="I252" s="228"/>
      <c r="J252" s="228"/>
      <c r="K252" s="166">
        <v>1429783</v>
      </c>
      <c r="L252" s="167"/>
      <c r="M252" s="168"/>
      <c r="N252" s="166">
        <v>1429783.15</v>
      </c>
      <c r="O252" s="167"/>
      <c r="P252" s="168"/>
      <c r="Q252" s="154"/>
    </row>
    <row r="253" spans="1:17" ht="12" customHeight="1">
      <c r="A253" s="7"/>
      <c r="D253" s="100"/>
      <c r="E253" s="228" t="s">
        <v>49</v>
      </c>
      <c r="F253" s="228"/>
      <c r="G253" s="228"/>
      <c r="H253" s="228"/>
      <c r="I253" s="228"/>
      <c r="J253" s="228"/>
      <c r="K253" s="166">
        <v>8828</v>
      </c>
      <c r="L253" s="167"/>
      <c r="M253" s="168"/>
      <c r="N253" s="166">
        <v>8827.84</v>
      </c>
      <c r="O253" s="167"/>
      <c r="P253" s="168"/>
      <c r="Q253" s="154"/>
    </row>
    <row r="254" spans="1:17" ht="12" customHeight="1">
      <c r="A254" s="7"/>
      <c r="D254" s="100"/>
      <c r="E254" s="269" t="s">
        <v>50</v>
      </c>
      <c r="F254" s="269"/>
      <c r="G254" s="269"/>
      <c r="H254" s="269"/>
      <c r="I254" s="269"/>
      <c r="J254" s="269"/>
      <c r="K254" s="191">
        <f>+K250+K251+K252+K253</f>
        <v>3690543</v>
      </c>
      <c r="L254" s="192"/>
      <c r="M254" s="193"/>
      <c r="N254" s="191">
        <f>+N250+N251+N252+N253</f>
        <v>3690543.4099999997</v>
      </c>
      <c r="O254" s="192"/>
      <c r="P254" s="193"/>
      <c r="Q254" s="154"/>
    </row>
    <row r="255" spans="1:17" ht="12" customHeight="1">
      <c r="A255" s="7"/>
      <c r="D255" s="100"/>
      <c r="Q255" s="154"/>
    </row>
    <row r="256" spans="1:17" ht="12" customHeight="1">
      <c r="A256" s="7"/>
      <c r="D256" s="99" t="s">
        <v>4</v>
      </c>
      <c r="E256" s="102" t="s">
        <v>52</v>
      </c>
      <c r="I256" s="161">
        <f>+K272</f>
        <v>-31264284.489999998</v>
      </c>
      <c r="J256" s="57"/>
      <c r="K256" s="57"/>
      <c r="Q256" s="154"/>
    </row>
    <row r="257" spans="1:17" ht="12" customHeight="1">
      <c r="A257" s="7"/>
      <c r="D257" s="99"/>
      <c r="E257" s="102"/>
      <c r="Q257" s="154"/>
    </row>
    <row r="258" spans="1:17" ht="12" customHeight="1">
      <c r="A258" s="7"/>
      <c r="D258" s="100"/>
      <c r="K258" s="185">
        <v>2024</v>
      </c>
      <c r="L258" s="186"/>
      <c r="M258" s="187"/>
      <c r="N258" s="185">
        <v>2023</v>
      </c>
      <c r="O258" s="186"/>
      <c r="P258" s="187"/>
      <c r="Q258" s="154"/>
    </row>
    <row r="259" spans="1:17" ht="12" customHeight="1">
      <c r="A259" s="7"/>
      <c r="D259" s="100"/>
      <c r="E259" s="228" t="s">
        <v>156</v>
      </c>
      <c r="F259" s="228"/>
      <c r="G259" s="228"/>
      <c r="H259" s="228"/>
      <c r="I259" s="228"/>
      <c r="J259" s="228"/>
      <c r="K259" s="270">
        <v>-1627467.75</v>
      </c>
      <c r="L259" s="271"/>
      <c r="M259" s="272"/>
      <c r="N259" s="273">
        <v>-1482127.72</v>
      </c>
      <c r="O259" s="274"/>
      <c r="P259" s="275"/>
      <c r="Q259" s="154"/>
    </row>
    <row r="260" spans="1:17" ht="12" customHeight="1">
      <c r="A260" s="7"/>
      <c r="D260" s="100"/>
      <c r="E260" s="228" t="s">
        <v>157</v>
      </c>
      <c r="F260" s="228"/>
      <c r="G260" s="228"/>
      <c r="H260" s="228"/>
      <c r="I260" s="228"/>
      <c r="J260" s="228"/>
      <c r="K260" s="270">
        <v>-4096713.38</v>
      </c>
      <c r="L260" s="271"/>
      <c r="M260" s="272"/>
      <c r="N260" s="273">
        <v>-3600440.25</v>
      </c>
      <c r="O260" s="274"/>
      <c r="P260" s="275"/>
      <c r="Q260" s="154"/>
    </row>
    <row r="261" spans="1:17" ht="12" customHeight="1">
      <c r="A261" s="7"/>
      <c r="D261" s="100"/>
      <c r="E261" s="228" t="s">
        <v>158</v>
      </c>
      <c r="F261" s="228"/>
      <c r="G261" s="228"/>
      <c r="H261" s="228"/>
      <c r="I261" s="228"/>
      <c r="J261" s="228"/>
      <c r="K261" s="270">
        <v>-167299.39000000001</v>
      </c>
      <c r="L261" s="271"/>
      <c r="M261" s="272"/>
      <c r="N261" s="273">
        <v>-156551.93</v>
      </c>
      <c r="O261" s="274"/>
      <c r="P261" s="275"/>
      <c r="Q261" s="154"/>
    </row>
    <row r="262" spans="1:17" ht="12" customHeight="1">
      <c r="A262" s="7"/>
      <c r="D262" s="100"/>
      <c r="E262" s="228" t="s">
        <v>159</v>
      </c>
      <c r="F262" s="228"/>
      <c r="G262" s="228"/>
      <c r="H262" s="228"/>
      <c r="I262" s="228"/>
      <c r="J262" s="228"/>
      <c r="K262" s="270">
        <v>-9921596.6600000001</v>
      </c>
      <c r="L262" s="271"/>
      <c r="M262" s="272"/>
      <c r="N262" s="273">
        <v>-7921150.0700000003</v>
      </c>
      <c r="O262" s="274"/>
      <c r="P262" s="275"/>
      <c r="Q262" s="154"/>
    </row>
    <row r="263" spans="1:17" ht="12" customHeight="1">
      <c r="A263" s="7"/>
      <c r="D263" s="100"/>
      <c r="E263" s="228" t="s">
        <v>160</v>
      </c>
      <c r="F263" s="228"/>
      <c r="G263" s="228"/>
      <c r="H263" s="228"/>
      <c r="I263" s="228"/>
      <c r="J263" s="228"/>
      <c r="K263" s="270">
        <v>-13196849.77</v>
      </c>
      <c r="L263" s="271"/>
      <c r="M263" s="272"/>
      <c r="N263" s="273">
        <v>-12312329.09</v>
      </c>
      <c r="O263" s="274"/>
      <c r="P263" s="275"/>
      <c r="Q263" s="154"/>
    </row>
    <row r="264" spans="1:17" ht="12" customHeight="1">
      <c r="A264" s="7"/>
      <c r="D264" s="100"/>
      <c r="E264" s="228" t="s">
        <v>161</v>
      </c>
      <c r="F264" s="228"/>
      <c r="G264" s="228"/>
      <c r="H264" s="228"/>
      <c r="I264" s="228"/>
      <c r="J264" s="228"/>
      <c r="K264" s="270">
        <v>-588021.31999999995</v>
      </c>
      <c r="L264" s="271"/>
      <c r="M264" s="272"/>
      <c r="N264" s="273">
        <v>-314777.71999999997</v>
      </c>
      <c r="O264" s="274"/>
      <c r="P264" s="275"/>
      <c r="Q264" s="154"/>
    </row>
    <row r="265" spans="1:17" ht="12" customHeight="1">
      <c r="A265" s="7"/>
      <c r="D265" s="100"/>
      <c r="E265" s="228" t="s">
        <v>162</v>
      </c>
      <c r="F265" s="228"/>
      <c r="G265" s="228"/>
      <c r="H265" s="228"/>
      <c r="I265" s="228"/>
      <c r="J265" s="228"/>
      <c r="K265" s="270">
        <v>-361956.31</v>
      </c>
      <c r="L265" s="271"/>
      <c r="M265" s="272"/>
      <c r="N265" s="273">
        <v>-292974.43</v>
      </c>
      <c r="O265" s="274"/>
      <c r="P265" s="275"/>
      <c r="Q265" s="154"/>
    </row>
    <row r="266" spans="1:17" ht="12" customHeight="1">
      <c r="A266" s="7"/>
      <c r="D266" s="100"/>
      <c r="E266" s="228" t="s">
        <v>163</v>
      </c>
      <c r="F266" s="228"/>
      <c r="G266" s="228"/>
      <c r="H266" s="228"/>
      <c r="I266" s="228"/>
      <c r="J266" s="228"/>
      <c r="K266" s="270">
        <v>-121814.45</v>
      </c>
      <c r="L266" s="271"/>
      <c r="M266" s="272"/>
      <c r="N266" s="273">
        <v>-80923.570000000007</v>
      </c>
      <c r="O266" s="274"/>
      <c r="P266" s="275"/>
      <c r="Q266" s="154"/>
    </row>
    <row r="267" spans="1:17" ht="12" customHeight="1">
      <c r="A267" s="7"/>
      <c r="D267" s="100"/>
      <c r="E267" s="228" t="s">
        <v>164</v>
      </c>
      <c r="F267" s="228"/>
      <c r="G267" s="228"/>
      <c r="H267" s="228"/>
      <c r="I267" s="228"/>
      <c r="J267" s="228"/>
      <c r="K267" s="270">
        <v>-215577.44</v>
      </c>
      <c r="L267" s="271"/>
      <c r="M267" s="272"/>
      <c r="N267" s="273">
        <v>-215160.66</v>
      </c>
      <c r="O267" s="274"/>
      <c r="P267" s="275"/>
      <c r="Q267" s="154"/>
    </row>
    <row r="268" spans="1:17" ht="12" customHeight="1">
      <c r="A268" s="7"/>
      <c r="D268" s="100"/>
      <c r="E268" s="228" t="s">
        <v>165</v>
      </c>
      <c r="F268" s="228"/>
      <c r="G268" s="228"/>
      <c r="H268" s="228"/>
      <c r="I268" s="228"/>
      <c r="J268" s="228"/>
      <c r="K268" s="270">
        <v>-866034.73</v>
      </c>
      <c r="L268" s="271"/>
      <c r="M268" s="272"/>
      <c r="N268" s="273">
        <v>-764202.73</v>
      </c>
      <c r="O268" s="274"/>
      <c r="P268" s="275"/>
      <c r="Q268" s="154"/>
    </row>
    <row r="269" spans="1:17" ht="12" customHeight="1">
      <c r="A269" s="7"/>
      <c r="D269" s="100"/>
      <c r="E269" s="228" t="s">
        <v>166</v>
      </c>
      <c r="F269" s="228"/>
      <c r="G269" s="228"/>
      <c r="H269" s="228"/>
      <c r="I269" s="228"/>
      <c r="J269" s="228"/>
      <c r="K269" s="270">
        <v>-38607.46</v>
      </c>
      <c r="L269" s="271"/>
      <c r="M269" s="272"/>
      <c r="N269" s="273">
        <v>-19871.150000000001</v>
      </c>
      <c r="O269" s="274"/>
      <c r="P269" s="275"/>
      <c r="Q269" s="154"/>
    </row>
    <row r="270" spans="1:17" ht="12" customHeight="1">
      <c r="A270" s="7"/>
      <c r="D270" s="100"/>
      <c r="E270" s="228" t="s">
        <v>123</v>
      </c>
      <c r="F270" s="228"/>
      <c r="G270" s="228"/>
      <c r="H270" s="228"/>
      <c r="I270" s="228"/>
      <c r="J270" s="228"/>
      <c r="K270" s="270">
        <v>-50060.7</v>
      </c>
      <c r="L270" s="271"/>
      <c r="M270" s="272"/>
      <c r="N270" s="273">
        <v>-27880.14</v>
      </c>
      <c r="O270" s="274"/>
      <c r="P270" s="275"/>
      <c r="Q270" s="154"/>
    </row>
    <row r="271" spans="1:17" ht="12" customHeight="1">
      <c r="A271" s="7"/>
      <c r="D271" s="100"/>
      <c r="E271" s="228" t="s">
        <v>167</v>
      </c>
      <c r="F271" s="228"/>
      <c r="G271" s="228"/>
      <c r="H271" s="228"/>
      <c r="I271" s="228"/>
      <c r="J271" s="228"/>
      <c r="K271" s="270">
        <v>-12286.13</v>
      </c>
      <c r="L271" s="271"/>
      <c r="M271" s="272"/>
      <c r="N271" s="273">
        <v>-1942.61</v>
      </c>
      <c r="O271" s="274"/>
      <c r="P271" s="275"/>
      <c r="Q271" s="154"/>
    </row>
    <row r="272" spans="1:17" ht="12" customHeight="1">
      <c r="A272" s="7"/>
      <c r="D272" s="100"/>
      <c r="E272" s="269" t="s">
        <v>52</v>
      </c>
      <c r="F272" s="269"/>
      <c r="G272" s="269"/>
      <c r="H272" s="269"/>
      <c r="I272" s="269"/>
      <c r="J272" s="269"/>
      <c r="K272" s="281">
        <f>SUM(K259:M271)+1</f>
        <v>-31264284.489999998</v>
      </c>
      <c r="L272" s="282"/>
      <c r="M272" s="283"/>
      <c r="N272" s="281">
        <f>SUM(N259:P271)</f>
        <v>-27190332.069999997</v>
      </c>
      <c r="O272" s="282"/>
      <c r="P272" s="283"/>
      <c r="Q272" s="154"/>
    </row>
    <row r="273" spans="1:18" ht="12" customHeight="1">
      <c r="A273" s="7"/>
      <c r="D273" s="100"/>
      <c r="E273" s="188"/>
      <c r="F273" s="189"/>
      <c r="G273" s="189"/>
      <c r="H273" s="189"/>
      <c r="I273" s="189"/>
      <c r="J273" s="190"/>
      <c r="K273" s="284"/>
      <c r="L273" s="284"/>
      <c r="M273" s="284"/>
      <c r="N273" s="281"/>
      <c r="O273" s="282"/>
      <c r="P273" s="283"/>
      <c r="Q273" s="154"/>
    </row>
    <row r="274" spans="1:18" ht="12" customHeight="1">
      <c r="A274" s="7"/>
      <c r="D274" s="100"/>
      <c r="Q274" s="154"/>
    </row>
    <row r="275" spans="1:18" ht="12" customHeight="1">
      <c r="A275" s="7"/>
      <c r="D275" s="99" t="s">
        <v>4</v>
      </c>
      <c r="E275" s="1" t="s">
        <v>238</v>
      </c>
      <c r="F275" s="276">
        <f>+K278</f>
        <v>4181214.17</v>
      </c>
      <c r="G275" s="276"/>
      <c r="Q275" s="154"/>
    </row>
    <row r="276" spans="1:18">
      <c r="A276" s="7"/>
      <c r="D276" s="100"/>
      <c r="E276" s="153" t="s">
        <v>239</v>
      </c>
      <c r="Q276" s="154"/>
    </row>
    <row r="277" spans="1:18">
      <c r="A277" s="7"/>
      <c r="D277" s="100"/>
      <c r="Q277" s="154"/>
    </row>
    <row r="278" spans="1:18">
      <c r="A278" s="7"/>
      <c r="D278" s="100"/>
      <c r="E278" s="153" t="s">
        <v>240</v>
      </c>
      <c r="K278" s="132">
        <v>4181214.17</v>
      </c>
      <c r="Q278" s="154"/>
    </row>
    <row r="279" spans="1:18">
      <c r="A279" s="7"/>
      <c r="D279" s="100"/>
      <c r="F279" s="277"/>
      <c r="G279" s="277"/>
      <c r="H279" s="277"/>
      <c r="I279" s="277"/>
      <c r="J279" s="277"/>
      <c r="K279" s="277"/>
      <c r="L279" s="277"/>
      <c r="M279" s="277"/>
      <c r="N279" s="277"/>
      <c r="O279" s="277"/>
      <c r="P279" s="277"/>
      <c r="Q279" s="278"/>
    </row>
    <row r="280" spans="1:18">
      <c r="A280" s="7"/>
      <c r="D280" s="100"/>
      <c r="E280" s="263" t="s">
        <v>315</v>
      </c>
      <c r="F280" s="263"/>
      <c r="G280" s="279">
        <f>+I256+F275+F247+F225+I213</f>
        <v>733234134.99000001</v>
      </c>
      <c r="H280" s="279"/>
      <c r="I280" s="151"/>
      <c r="J280" s="151"/>
      <c r="K280" s="151"/>
      <c r="L280" s="151"/>
      <c r="M280" s="151"/>
      <c r="N280" s="151"/>
      <c r="O280" s="151"/>
      <c r="P280" s="151"/>
      <c r="Q280" s="152"/>
    </row>
    <row r="281" spans="1:18">
      <c r="A281" s="7"/>
      <c r="D281" s="100"/>
      <c r="E281" s="143"/>
      <c r="F281" s="143"/>
      <c r="G281" s="150"/>
      <c r="H281" s="150"/>
      <c r="I281" s="151"/>
      <c r="J281" s="151"/>
      <c r="K281" s="151"/>
      <c r="L281" s="151"/>
      <c r="M281" s="151"/>
      <c r="N281" s="151"/>
      <c r="O281" s="151"/>
      <c r="P281" s="151"/>
      <c r="Q281" s="152"/>
    </row>
    <row r="282" spans="1:18">
      <c r="A282" s="7"/>
      <c r="D282" s="263" t="s">
        <v>242</v>
      </c>
      <c r="E282" s="263"/>
      <c r="F282" s="143"/>
      <c r="G282" s="280">
        <f>+H209+G280</f>
        <v>775822719.40999997</v>
      </c>
      <c r="H282" s="280"/>
      <c r="I282" s="151"/>
      <c r="J282" s="151"/>
      <c r="K282" s="151"/>
      <c r="L282" s="151"/>
      <c r="M282" s="151"/>
      <c r="N282" s="151"/>
      <c r="O282" s="151"/>
      <c r="P282" s="151"/>
      <c r="Q282" s="152"/>
    </row>
    <row r="283" spans="1:18">
      <c r="A283" s="7"/>
      <c r="D283" s="100"/>
      <c r="E283" s="143"/>
      <c r="F283" s="143"/>
      <c r="G283" s="150"/>
      <c r="H283" s="150"/>
      <c r="I283" s="151"/>
      <c r="J283" s="151"/>
      <c r="K283" s="151"/>
      <c r="L283" s="151"/>
      <c r="M283" s="151"/>
      <c r="N283" s="151"/>
      <c r="O283" s="151"/>
      <c r="P283" s="151"/>
      <c r="Q283" s="152"/>
    </row>
    <row r="284" spans="1:18">
      <c r="A284" s="7"/>
      <c r="D284" s="100"/>
      <c r="E284" s="263"/>
      <c r="F284" s="263"/>
      <c r="H284" s="109"/>
      <c r="I284" s="109"/>
      <c r="J284" s="109"/>
      <c r="K284" s="109"/>
      <c r="L284" s="109"/>
      <c r="M284" s="109"/>
      <c r="N284" s="110"/>
      <c r="O284" s="110"/>
      <c r="P284" s="110"/>
      <c r="Q284" s="16"/>
    </row>
    <row r="285" spans="1:18">
      <c r="A285" s="12"/>
      <c r="B285" s="83" t="s">
        <v>241</v>
      </c>
      <c r="C285" s="83"/>
      <c r="D285" s="111"/>
      <c r="Q285" s="154"/>
    </row>
    <row r="286" spans="1:18" s="47" customFormat="1">
      <c r="A286" s="49"/>
      <c r="B286" s="112"/>
      <c r="C286" s="112"/>
      <c r="D286" s="3"/>
      <c r="E286" s="3"/>
      <c r="F286" s="3"/>
      <c r="G286" s="3"/>
      <c r="H286" s="3"/>
      <c r="I286" s="3"/>
      <c r="J286" s="3"/>
      <c r="K286" s="3"/>
      <c r="L286" s="3"/>
      <c r="M286" s="3"/>
      <c r="N286" s="3"/>
      <c r="O286" s="3"/>
      <c r="P286" s="3"/>
      <c r="Q286" s="17"/>
      <c r="R286" s="3"/>
    </row>
    <row r="287" spans="1:18" ht="12" customHeight="1">
      <c r="A287" s="18"/>
      <c r="B287" s="113"/>
      <c r="C287" s="113"/>
      <c r="D287" s="3"/>
      <c r="E287" s="236" t="s">
        <v>168</v>
      </c>
      <c r="F287" s="236"/>
      <c r="G287" s="236"/>
      <c r="H287" s="236"/>
      <c r="I287" s="236"/>
      <c r="J287" s="236"/>
      <c r="K287" s="236"/>
      <c r="L287" s="236"/>
      <c r="M287" s="236"/>
      <c r="N287" s="236"/>
      <c r="O287" s="236"/>
      <c r="P287" s="236"/>
      <c r="Q287" s="237"/>
    </row>
    <row r="288" spans="1:18">
      <c r="A288" s="18"/>
      <c r="B288" s="113"/>
      <c r="C288" s="113"/>
      <c r="D288" s="3"/>
      <c r="E288" s="236"/>
      <c r="F288" s="236"/>
      <c r="G288" s="236"/>
      <c r="H288" s="236"/>
      <c r="I288" s="236"/>
      <c r="J288" s="236"/>
      <c r="K288" s="236"/>
      <c r="L288" s="236"/>
      <c r="M288" s="236"/>
      <c r="N288" s="236"/>
      <c r="O288" s="236"/>
      <c r="P288" s="236"/>
      <c r="Q288" s="237"/>
    </row>
    <row r="289" spans="1:18">
      <c r="A289" s="18"/>
      <c r="B289" s="113"/>
      <c r="C289" s="113"/>
      <c r="D289" s="3"/>
      <c r="E289" s="236"/>
      <c r="F289" s="236"/>
      <c r="G289" s="236"/>
      <c r="H289" s="236"/>
      <c r="I289" s="236"/>
      <c r="J289" s="236"/>
      <c r="K289" s="236"/>
      <c r="L289" s="236"/>
      <c r="M289" s="236"/>
      <c r="N289" s="236"/>
      <c r="O289" s="236"/>
      <c r="P289" s="236"/>
      <c r="Q289" s="237"/>
    </row>
    <row r="290" spans="1:18">
      <c r="A290" s="18"/>
      <c r="B290" s="113"/>
      <c r="C290" s="113"/>
      <c r="D290" s="3"/>
      <c r="E290" s="90"/>
      <c r="F290" s="90"/>
      <c r="G290" s="90"/>
      <c r="H290" s="90"/>
      <c r="I290" s="90"/>
      <c r="J290" s="90"/>
      <c r="K290" s="90"/>
      <c r="L290" s="90"/>
      <c r="M290" s="90"/>
      <c r="N290" s="90"/>
      <c r="O290" s="90"/>
      <c r="P290" s="90"/>
      <c r="Q290" s="14"/>
    </row>
    <row r="291" spans="1:18">
      <c r="A291" s="18"/>
      <c r="B291" s="113"/>
      <c r="C291" s="113"/>
      <c r="D291" s="3"/>
      <c r="E291" s="213" t="s">
        <v>5</v>
      </c>
      <c r="F291" s="213"/>
      <c r="G291" s="213"/>
      <c r="H291" s="213"/>
      <c r="I291" s="214">
        <v>2024</v>
      </c>
      <c r="J291" s="214"/>
      <c r="K291" s="214"/>
      <c r="L291" s="214">
        <v>2023</v>
      </c>
      <c r="M291" s="214"/>
      <c r="N291" s="214"/>
      <c r="P291" s="90"/>
      <c r="Q291" s="154"/>
      <c r="R291" s="47"/>
    </row>
    <row r="292" spans="1:18">
      <c r="A292" s="18"/>
      <c r="B292" s="113"/>
      <c r="C292" s="113"/>
      <c r="D292" s="3"/>
      <c r="E292" s="228" t="s">
        <v>53</v>
      </c>
      <c r="F292" s="228"/>
      <c r="G292" s="228"/>
      <c r="H292" s="228"/>
      <c r="I292" s="229">
        <v>28722779.100000001</v>
      </c>
      <c r="J292" s="229"/>
      <c r="K292" s="229"/>
      <c r="L292" s="166">
        <v>23241628.32</v>
      </c>
      <c r="M292" s="167"/>
      <c r="N292" s="168"/>
      <c r="P292" s="90"/>
      <c r="Q292" s="154"/>
      <c r="R292" s="47"/>
    </row>
    <row r="293" spans="1:18">
      <c r="A293" s="18"/>
      <c r="B293" s="113"/>
      <c r="C293" s="113"/>
      <c r="D293" s="3"/>
      <c r="E293" s="228" t="s">
        <v>54</v>
      </c>
      <c r="F293" s="228"/>
      <c r="G293" s="228"/>
      <c r="H293" s="228"/>
      <c r="I293" s="229">
        <v>82550493.489999995</v>
      </c>
      <c r="J293" s="229"/>
      <c r="K293" s="229"/>
      <c r="L293" s="166">
        <v>84240668.049999997</v>
      </c>
      <c r="M293" s="167"/>
      <c r="N293" s="168"/>
      <c r="P293" s="90"/>
      <c r="Q293" s="154"/>
      <c r="R293" s="47"/>
    </row>
    <row r="294" spans="1:18">
      <c r="A294" s="18"/>
      <c r="B294" s="113"/>
      <c r="C294" s="113"/>
      <c r="D294" s="3"/>
      <c r="E294" s="198" t="s">
        <v>13</v>
      </c>
      <c r="F294" s="199"/>
      <c r="G294" s="199"/>
      <c r="H294" s="200"/>
      <c r="I294" s="266">
        <f>SUM(I292:K293)</f>
        <v>111273272.59</v>
      </c>
      <c r="J294" s="266"/>
      <c r="K294" s="266"/>
      <c r="L294" s="266">
        <f>SUM(L292:N293)</f>
        <v>107482296.37</v>
      </c>
      <c r="M294" s="266"/>
      <c r="N294" s="266"/>
      <c r="P294" s="90"/>
      <c r="Q294" s="154"/>
      <c r="R294" s="47"/>
    </row>
    <row r="295" spans="1:18">
      <c r="A295" s="18"/>
      <c r="B295" s="113"/>
      <c r="C295" s="113"/>
      <c r="D295" s="3"/>
      <c r="E295" s="87"/>
      <c r="F295" s="87"/>
      <c r="G295" s="87"/>
      <c r="H295" s="87"/>
      <c r="I295" s="56"/>
      <c r="J295" s="56"/>
      <c r="K295" s="56"/>
      <c r="L295" s="56"/>
      <c r="M295" s="56"/>
      <c r="N295" s="56"/>
      <c r="P295" s="90"/>
      <c r="Q295" s="154"/>
      <c r="R295" s="47"/>
    </row>
    <row r="296" spans="1:18">
      <c r="A296" s="18"/>
      <c r="B296" s="113"/>
      <c r="C296" s="102" t="s">
        <v>53</v>
      </c>
      <c r="D296" s="3"/>
      <c r="E296" s="90"/>
      <c r="F296" s="90"/>
      <c r="G296" s="90"/>
      <c r="H296" s="90"/>
      <c r="I296" s="90"/>
      <c r="J296" s="90"/>
      <c r="K296" s="90"/>
      <c r="L296" s="90"/>
      <c r="M296" s="90"/>
      <c r="N296" s="90"/>
      <c r="O296" s="90"/>
      <c r="P296" s="90"/>
      <c r="Q296" s="14"/>
    </row>
    <row r="297" spans="1:18">
      <c r="A297" s="18"/>
      <c r="B297" s="113"/>
      <c r="C297" s="102"/>
      <c r="D297" s="3"/>
      <c r="E297" s="90"/>
      <c r="F297" s="90"/>
      <c r="G297" s="90"/>
      <c r="H297" s="90"/>
      <c r="I297" s="90"/>
      <c r="J297" s="90"/>
      <c r="K297" s="90"/>
      <c r="L297" s="90"/>
      <c r="M297" s="90"/>
      <c r="N297" s="90"/>
      <c r="O297" s="90"/>
      <c r="P297" s="90"/>
      <c r="Q297" s="14"/>
    </row>
    <row r="298" spans="1:18">
      <c r="A298" s="18"/>
      <c r="B298" s="113"/>
      <c r="C298" s="113"/>
      <c r="D298" s="99" t="s">
        <v>4</v>
      </c>
      <c r="E298" s="1" t="s">
        <v>243</v>
      </c>
      <c r="F298" s="114"/>
      <c r="G298" s="114"/>
      <c r="H298" s="115">
        <f>+N309</f>
        <v>27564364.470000003</v>
      </c>
      <c r="I298" s="90"/>
      <c r="J298" s="90"/>
      <c r="K298" s="90"/>
      <c r="L298" s="90"/>
      <c r="M298" s="90"/>
      <c r="N298" s="90"/>
      <c r="O298" s="90"/>
      <c r="P298" s="90"/>
      <c r="Q298" s="14"/>
    </row>
    <row r="299" spans="1:18">
      <c r="A299" s="18"/>
      <c r="B299" s="113"/>
      <c r="C299" s="113"/>
      <c r="D299" s="99"/>
      <c r="E299" s="102"/>
      <c r="F299" s="90"/>
      <c r="G299" s="90"/>
      <c r="H299" s="90"/>
      <c r="I299" s="90"/>
      <c r="J299" s="90"/>
      <c r="K299" s="90"/>
      <c r="L299" s="90"/>
      <c r="M299" s="90"/>
      <c r="N299" s="90"/>
      <c r="O299" s="90"/>
      <c r="P299" s="90"/>
      <c r="Q299" s="14"/>
    </row>
    <row r="300" spans="1:18">
      <c r="A300" s="18"/>
      <c r="B300" s="113"/>
      <c r="C300" s="113"/>
      <c r="D300" s="3"/>
      <c r="E300" s="93" t="s">
        <v>14</v>
      </c>
      <c r="F300" s="90"/>
      <c r="G300" s="90"/>
      <c r="H300" s="90"/>
      <c r="I300" s="90"/>
      <c r="J300" s="90"/>
      <c r="K300" s="90"/>
      <c r="L300" s="90"/>
      <c r="M300" s="90"/>
      <c r="N300" s="90"/>
      <c r="O300" s="90"/>
      <c r="P300" s="90"/>
      <c r="Q300" s="14"/>
    </row>
    <row r="301" spans="1:18">
      <c r="A301" s="18"/>
      <c r="B301" s="113"/>
      <c r="C301" s="113"/>
      <c r="D301" s="3"/>
      <c r="E301" s="90"/>
      <c r="F301" s="90"/>
      <c r="G301" s="90"/>
      <c r="H301" s="90"/>
      <c r="I301" s="90"/>
      <c r="J301" s="90"/>
      <c r="K301" s="90"/>
      <c r="L301" s="90"/>
      <c r="M301" s="90"/>
      <c r="N301" s="90"/>
      <c r="O301" s="90"/>
      <c r="P301" s="90"/>
      <c r="Q301" s="14"/>
    </row>
    <row r="302" spans="1:18">
      <c r="A302" s="18"/>
      <c r="B302" s="113"/>
      <c r="C302" s="113"/>
      <c r="D302" s="3"/>
      <c r="E302" s="182" t="s">
        <v>5</v>
      </c>
      <c r="F302" s="183"/>
      <c r="G302" s="183"/>
      <c r="H302" s="183"/>
      <c r="I302" s="183"/>
      <c r="J302" s="183"/>
      <c r="K302" s="183"/>
      <c r="L302" s="183"/>
      <c r="M302" s="184"/>
      <c r="N302" s="185" t="s">
        <v>9</v>
      </c>
      <c r="O302" s="186"/>
      <c r="P302" s="187"/>
      <c r="Q302" s="154"/>
    </row>
    <row r="303" spans="1:18">
      <c r="A303" s="18"/>
      <c r="B303" s="113"/>
      <c r="C303" s="113"/>
      <c r="D303" s="3"/>
      <c r="E303" s="228" t="s">
        <v>116</v>
      </c>
      <c r="F303" s="228"/>
      <c r="G303" s="228"/>
      <c r="H303" s="228"/>
      <c r="I303" s="228"/>
      <c r="J303" s="228"/>
      <c r="K303" s="228"/>
      <c r="L303" s="228"/>
      <c r="M303" s="228"/>
      <c r="N303" s="285">
        <v>2308069.04</v>
      </c>
      <c r="O303" s="286"/>
      <c r="P303" s="287"/>
      <c r="Q303" s="154"/>
    </row>
    <row r="304" spans="1:18">
      <c r="A304" s="18"/>
      <c r="B304" s="113"/>
      <c r="C304" s="113"/>
      <c r="D304" s="3"/>
      <c r="E304" s="228" t="s">
        <v>58</v>
      </c>
      <c r="F304" s="228"/>
      <c r="G304" s="228"/>
      <c r="H304" s="228"/>
      <c r="I304" s="228"/>
      <c r="J304" s="228"/>
      <c r="K304" s="228"/>
      <c r="L304" s="228"/>
      <c r="M304" s="228"/>
      <c r="N304" s="285">
        <v>15055096</v>
      </c>
      <c r="O304" s="286"/>
      <c r="P304" s="287"/>
      <c r="Q304" s="154"/>
    </row>
    <row r="305" spans="1:17">
      <c r="A305" s="18"/>
      <c r="B305" s="113"/>
      <c r="C305" s="113"/>
      <c r="D305" s="3"/>
      <c r="E305" s="228" t="s">
        <v>124</v>
      </c>
      <c r="F305" s="228"/>
      <c r="G305" s="228"/>
      <c r="H305" s="228"/>
      <c r="I305" s="228"/>
      <c r="J305" s="228"/>
      <c r="K305" s="228"/>
      <c r="L305" s="228"/>
      <c r="M305" s="228"/>
      <c r="N305" s="285">
        <v>0.01</v>
      </c>
      <c r="O305" s="286"/>
      <c r="P305" s="287"/>
      <c r="Q305" s="154"/>
    </row>
    <row r="306" spans="1:17">
      <c r="A306" s="18"/>
      <c r="B306" s="113"/>
      <c r="C306" s="113"/>
      <c r="D306" s="3"/>
      <c r="E306" s="228" t="s">
        <v>55</v>
      </c>
      <c r="F306" s="228"/>
      <c r="G306" s="228"/>
      <c r="H306" s="228"/>
      <c r="I306" s="228"/>
      <c r="J306" s="228"/>
      <c r="K306" s="228"/>
      <c r="L306" s="228"/>
      <c r="M306" s="228"/>
      <c r="N306" s="285">
        <v>3830957.38</v>
      </c>
      <c r="O306" s="286"/>
      <c r="P306" s="287"/>
      <c r="Q306" s="154"/>
    </row>
    <row r="307" spans="1:17">
      <c r="A307" s="18"/>
      <c r="B307" s="113"/>
      <c r="C307" s="113"/>
      <c r="D307" s="3"/>
      <c r="E307" s="228" t="s">
        <v>56</v>
      </c>
      <c r="F307" s="228"/>
      <c r="G307" s="228"/>
      <c r="H307" s="228"/>
      <c r="I307" s="228"/>
      <c r="J307" s="228"/>
      <c r="K307" s="228"/>
      <c r="L307" s="228"/>
      <c r="M307" s="228"/>
      <c r="N307" s="285">
        <v>5887995.7800000003</v>
      </c>
      <c r="O307" s="286"/>
      <c r="P307" s="287"/>
      <c r="Q307" s="154"/>
    </row>
    <row r="308" spans="1:17">
      <c r="A308" s="18"/>
      <c r="B308" s="113"/>
      <c r="C308" s="113"/>
      <c r="D308" s="3"/>
      <c r="E308" s="228" t="s">
        <v>57</v>
      </c>
      <c r="F308" s="228"/>
      <c r="G308" s="228"/>
      <c r="H308" s="228"/>
      <c r="I308" s="228"/>
      <c r="J308" s="228"/>
      <c r="K308" s="228"/>
      <c r="L308" s="228"/>
      <c r="M308" s="228"/>
      <c r="N308" s="285">
        <v>482246.26</v>
      </c>
      <c r="O308" s="286"/>
      <c r="P308" s="287"/>
      <c r="Q308" s="154"/>
    </row>
    <row r="309" spans="1:17">
      <c r="A309" s="18"/>
      <c r="B309" s="113"/>
      <c r="C309" s="113"/>
      <c r="D309" s="3"/>
      <c r="N309" s="166">
        <f>SUM(N303:N308)</f>
        <v>27564364.470000003</v>
      </c>
      <c r="O309" s="167"/>
      <c r="P309" s="168">
        <f>SUM(N309:O309)</f>
        <v>27564364.470000003</v>
      </c>
      <c r="Q309" s="154"/>
    </row>
    <row r="310" spans="1:17">
      <c r="A310" s="18"/>
      <c r="B310" s="113"/>
      <c r="C310" s="113"/>
      <c r="D310" s="3"/>
      <c r="E310" s="102" t="s">
        <v>15</v>
      </c>
      <c r="F310" s="84"/>
      <c r="G310" s="84"/>
      <c r="H310" s="84"/>
      <c r="I310" s="84"/>
      <c r="J310" s="84"/>
      <c r="K310" s="84"/>
      <c r="L310" s="84"/>
      <c r="M310" s="84"/>
      <c r="N310" s="84"/>
      <c r="O310" s="84"/>
      <c r="P310" s="84"/>
      <c r="Q310" s="11"/>
    </row>
    <row r="311" spans="1:17">
      <c r="A311" s="18"/>
      <c r="B311" s="113"/>
      <c r="C311" s="113"/>
      <c r="D311" s="3"/>
      <c r="E311" s="102"/>
      <c r="F311" s="84"/>
      <c r="G311" s="84"/>
      <c r="H311" s="84"/>
      <c r="I311" s="84"/>
      <c r="J311" s="84"/>
      <c r="K311" s="84"/>
      <c r="L311" s="84"/>
      <c r="M311" s="84"/>
      <c r="N311" s="84"/>
      <c r="O311" s="84"/>
      <c r="P311" s="84"/>
      <c r="Q311" s="11"/>
    </row>
    <row r="312" spans="1:17" ht="12" customHeight="1">
      <c r="A312" s="18"/>
      <c r="B312" s="113"/>
      <c r="C312" s="113"/>
      <c r="D312" s="3"/>
      <c r="E312" s="290" t="s">
        <v>311</v>
      </c>
      <c r="F312" s="290"/>
      <c r="G312" s="290"/>
      <c r="H312" s="290"/>
      <c r="I312" s="290"/>
      <c r="J312" s="290"/>
      <c r="K312" s="290"/>
      <c r="L312" s="290"/>
      <c r="M312" s="290"/>
      <c r="N312" s="290"/>
      <c r="O312" s="290"/>
      <c r="P312" s="290"/>
      <c r="Q312" s="291"/>
    </row>
    <row r="313" spans="1:17">
      <c r="A313" s="18"/>
      <c r="B313" s="113"/>
      <c r="C313" s="113"/>
      <c r="D313" s="3"/>
      <c r="E313" s="290"/>
      <c r="F313" s="290"/>
      <c r="G313" s="290"/>
      <c r="H313" s="290"/>
      <c r="I313" s="290"/>
      <c r="J313" s="290"/>
      <c r="K313" s="290"/>
      <c r="L313" s="290"/>
      <c r="M313" s="290"/>
      <c r="N313" s="290"/>
      <c r="O313" s="290"/>
      <c r="P313" s="290"/>
      <c r="Q313" s="291"/>
    </row>
    <row r="314" spans="1:17">
      <c r="A314" s="18"/>
      <c r="B314" s="113"/>
      <c r="C314" s="113"/>
      <c r="D314" s="3"/>
      <c r="E314" s="290"/>
      <c r="F314" s="290"/>
      <c r="G314" s="290"/>
      <c r="H314" s="290"/>
      <c r="I314" s="290"/>
      <c r="J314" s="290"/>
      <c r="K314" s="290"/>
      <c r="L314" s="290"/>
      <c r="M314" s="290"/>
      <c r="N314" s="290"/>
      <c r="O314" s="290"/>
      <c r="P314" s="290"/>
      <c r="Q314" s="291"/>
    </row>
    <row r="315" spans="1:17">
      <c r="A315" s="18"/>
      <c r="B315" s="113"/>
      <c r="C315" s="113"/>
      <c r="D315" s="3"/>
      <c r="E315" s="84"/>
      <c r="F315" s="84"/>
      <c r="G315" s="84"/>
      <c r="H315" s="84"/>
      <c r="I315" s="84"/>
      <c r="J315" s="84"/>
      <c r="K315" s="84"/>
      <c r="L315" s="84"/>
      <c r="M315" s="84"/>
      <c r="N315" s="84"/>
      <c r="O315" s="84"/>
      <c r="P315" s="84"/>
      <c r="Q315" s="11"/>
    </row>
    <row r="316" spans="1:17">
      <c r="A316" s="18"/>
      <c r="B316" s="113"/>
      <c r="C316" s="113"/>
      <c r="D316" s="3"/>
      <c r="E316" s="102" t="s">
        <v>317</v>
      </c>
      <c r="F316" s="84"/>
      <c r="G316" s="84"/>
      <c r="H316" s="84"/>
      <c r="I316" s="84"/>
      <c r="J316" s="84"/>
      <c r="K316" s="84"/>
      <c r="L316" s="84"/>
      <c r="M316" s="84"/>
      <c r="N316" s="84"/>
      <c r="O316" s="84"/>
      <c r="P316" s="84"/>
      <c r="Q316" s="11"/>
    </row>
    <row r="317" spans="1:17">
      <c r="A317" s="18"/>
      <c r="B317" s="113"/>
      <c r="C317" s="113"/>
      <c r="D317" s="3"/>
      <c r="E317" s="102"/>
      <c r="F317" s="84"/>
      <c r="G317" s="84"/>
      <c r="H317" s="84"/>
      <c r="I317" s="84"/>
      <c r="J317" s="84"/>
      <c r="K317" s="84"/>
      <c r="L317" s="84"/>
      <c r="M317" s="84"/>
      <c r="N317" s="84"/>
      <c r="O317" s="84"/>
      <c r="P317" s="84"/>
      <c r="Q317" s="11"/>
    </row>
    <row r="318" spans="1:17">
      <c r="A318" s="18"/>
      <c r="B318" s="113"/>
      <c r="C318" s="113"/>
      <c r="D318" s="3"/>
      <c r="E318" s="292" t="s">
        <v>318</v>
      </c>
      <c r="F318" s="292"/>
      <c r="G318" s="292"/>
      <c r="H318" s="292"/>
      <c r="I318" s="292"/>
      <c r="J318" s="292"/>
      <c r="K318" s="292"/>
      <c r="L318" s="292"/>
      <c r="M318" s="292"/>
      <c r="N318" s="292"/>
      <c r="O318" s="292"/>
      <c r="P318" s="292"/>
      <c r="Q318" s="293"/>
    </row>
    <row r="319" spans="1:17">
      <c r="A319" s="18"/>
      <c r="B319" s="113"/>
      <c r="C319" s="113"/>
      <c r="D319" s="3"/>
      <c r="E319" s="84"/>
      <c r="F319" s="84"/>
      <c r="G319" s="84"/>
      <c r="H319" s="84"/>
      <c r="I319" s="84"/>
      <c r="J319" s="84"/>
      <c r="K319" s="84"/>
      <c r="L319" s="84"/>
      <c r="M319" s="84"/>
      <c r="N319" s="84"/>
      <c r="O319" s="84"/>
      <c r="P319" s="84"/>
      <c r="Q319" s="11"/>
    </row>
    <row r="320" spans="1:17">
      <c r="A320" s="18"/>
      <c r="B320" s="113"/>
      <c r="C320" s="113"/>
      <c r="D320" s="3"/>
      <c r="E320" s="102" t="s">
        <v>59</v>
      </c>
      <c r="F320" s="84"/>
      <c r="G320" s="84"/>
      <c r="H320" s="84"/>
      <c r="I320" s="84"/>
      <c r="J320" s="84"/>
      <c r="K320" s="84"/>
      <c r="L320" s="84"/>
      <c r="M320" s="84"/>
      <c r="N320" s="84"/>
      <c r="O320" s="84"/>
      <c r="P320" s="84"/>
      <c r="Q320" s="11"/>
    </row>
    <row r="321" spans="1:17">
      <c r="A321" s="18"/>
      <c r="B321" s="113"/>
      <c r="C321" s="113"/>
      <c r="D321" s="3"/>
      <c r="E321" s="102"/>
      <c r="F321" s="84"/>
      <c r="G321" s="84"/>
      <c r="H321" s="84"/>
      <c r="I321" s="84"/>
      <c r="J321" s="84"/>
      <c r="K321" s="84"/>
      <c r="L321" s="84"/>
      <c r="M321" s="84"/>
      <c r="N321" s="84"/>
      <c r="O321" s="84"/>
      <c r="P321" s="84"/>
      <c r="Q321" s="11"/>
    </row>
    <row r="322" spans="1:17" ht="42" customHeight="1">
      <c r="A322" s="18"/>
      <c r="B322" s="113"/>
      <c r="C322" s="113"/>
      <c r="D322" s="3"/>
      <c r="E322" s="292" t="s">
        <v>60</v>
      </c>
      <c r="F322" s="292"/>
      <c r="G322" s="292"/>
      <c r="H322" s="292"/>
      <c r="I322" s="292"/>
      <c r="J322" s="292"/>
      <c r="K322" s="292"/>
      <c r="L322" s="292"/>
      <c r="M322" s="292"/>
      <c r="N322" s="292"/>
      <c r="O322" s="292"/>
      <c r="P322" s="292"/>
      <c r="Q322" s="293"/>
    </row>
    <row r="323" spans="1:17">
      <c r="A323" s="18"/>
      <c r="B323" s="113"/>
      <c r="C323" s="113"/>
      <c r="D323" s="3"/>
      <c r="E323" s="84"/>
      <c r="F323" s="84"/>
      <c r="G323" s="84"/>
      <c r="H323" s="84"/>
      <c r="I323" s="84"/>
      <c r="J323" s="84"/>
      <c r="K323" s="84"/>
      <c r="L323" s="84"/>
      <c r="M323" s="84"/>
      <c r="N323" s="84"/>
      <c r="O323" s="84"/>
      <c r="P323" s="84"/>
      <c r="Q323" s="11"/>
    </row>
    <row r="324" spans="1:17">
      <c r="A324" s="18"/>
      <c r="B324" s="113"/>
      <c r="C324" s="113"/>
      <c r="D324" s="3"/>
      <c r="E324" s="102" t="s">
        <v>16</v>
      </c>
      <c r="F324" s="84"/>
      <c r="G324" s="84"/>
      <c r="H324" s="84"/>
      <c r="I324" s="84"/>
      <c r="J324" s="84"/>
      <c r="K324" s="84"/>
      <c r="L324" s="84"/>
      <c r="M324" s="84"/>
      <c r="N324" s="84"/>
      <c r="O324" s="84"/>
      <c r="P324" s="84"/>
      <c r="Q324" s="11"/>
    </row>
    <row r="325" spans="1:17">
      <c r="A325" s="18"/>
      <c r="B325" s="113"/>
      <c r="C325" s="113"/>
      <c r="D325" s="3"/>
      <c r="E325" s="102"/>
      <c r="F325" s="84"/>
      <c r="G325" s="84"/>
      <c r="H325" s="84"/>
      <c r="I325" s="84"/>
      <c r="J325" s="84"/>
      <c r="K325" s="84"/>
      <c r="L325" s="84"/>
      <c r="M325" s="84"/>
      <c r="N325" s="84"/>
      <c r="O325" s="84"/>
      <c r="P325" s="84"/>
      <c r="Q325" s="11"/>
    </row>
    <row r="326" spans="1:17" ht="12" customHeight="1">
      <c r="A326" s="18"/>
      <c r="B326" s="113"/>
      <c r="C326" s="113"/>
      <c r="D326" s="3"/>
      <c r="E326" s="236" t="s">
        <v>128</v>
      </c>
      <c r="F326" s="236"/>
      <c r="G326" s="236"/>
      <c r="H326" s="236"/>
      <c r="I326" s="236"/>
      <c r="J326" s="236"/>
      <c r="K326" s="236"/>
      <c r="L326" s="236"/>
      <c r="M326" s="236"/>
      <c r="N326" s="236"/>
      <c r="O326" s="236"/>
      <c r="P326" s="236"/>
      <c r="Q326" s="237"/>
    </row>
    <row r="327" spans="1:17">
      <c r="A327" s="18"/>
      <c r="B327" s="113"/>
      <c r="C327" s="113"/>
      <c r="D327" s="3"/>
      <c r="E327" s="236"/>
      <c r="F327" s="236"/>
      <c r="G327" s="236"/>
      <c r="H327" s="236"/>
      <c r="I327" s="236"/>
      <c r="J327" s="236"/>
      <c r="K327" s="236"/>
      <c r="L327" s="236"/>
      <c r="M327" s="236"/>
      <c r="N327" s="236"/>
      <c r="O327" s="236"/>
      <c r="P327" s="236"/>
      <c r="Q327" s="237"/>
    </row>
    <row r="328" spans="1:17">
      <c r="A328" s="18"/>
      <c r="B328" s="113"/>
      <c r="C328" s="113"/>
      <c r="D328" s="3"/>
      <c r="E328" s="236"/>
      <c r="F328" s="236"/>
      <c r="G328" s="236"/>
      <c r="H328" s="236"/>
      <c r="I328" s="236"/>
      <c r="J328" s="236"/>
      <c r="K328" s="236"/>
      <c r="L328" s="236"/>
      <c r="M328" s="236"/>
      <c r="N328" s="236"/>
      <c r="O328" s="236"/>
      <c r="P328" s="236"/>
      <c r="Q328" s="237"/>
    </row>
    <row r="329" spans="1:17">
      <c r="A329" s="18"/>
      <c r="B329" s="113"/>
      <c r="C329" s="113"/>
      <c r="D329" s="3"/>
      <c r="E329" s="84"/>
      <c r="F329" s="84"/>
      <c r="G329" s="84"/>
      <c r="H329" s="84"/>
      <c r="I329" s="84"/>
      <c r="J329" s="84"/>
      <c r="K329" s="84"/>
      <c r="L329" s="84"/>
      <c r="M329" s="84"/>
      <c r="N329" s="84"/>
      <c r="O329" s="84"/>
      <c r="P329" s="84"/>
      <c r="Q329" s="11"/>
    </row>
    <row r="330" spans="1:17">
      <c r="A330" s="18"/>
      <c r="B330" s="113"/>
      <c r="C330" s="113"/>
      <c r="D330" s="3"/>
      <c r="E330" s="102" t="s">
        <v>319</v>
      </c>
      <c r="F330" s="84"/>
      <c r="G330" s="84"/>
      <c r="H330" s="84"/>
      <c r="I330" s="84"/>
      <c r="J330" s="84"/>
      <c r="K330" s="84"/>
      <c r="L330" s="84"/>
      <c r="M330" s="84"/>
      <c r="N330" s="84"/>
      <c r="O330" s="84"/>
      <c r="P330" s="84"/>
      <c r="Q330" s="11"/>
    </row>
    <row r="331" spans="1:17">
      <c r="A331" s="18"/>
      <c r="B331" s="113"/>
      <c r="C331" s="113"/>
      <c r="D331" s="3"/>
      <c r="E331" s="102"/>
      <c r="F331" s="84"/>
      <c r="G331" s="84"/>
      <c r="H331" s="84"/>
      <c r="I331" s="84"/>
      <c r="J331" s="84"/>
      <c r="K331" s="84"/>
      <c r="L331" s="84"/>
      <c r="M331" s="84"/>
      <c r="N331" s="84"/>
      <c r="O331" s="84"/>
      <c r="P331" s="84"/>
      <c r="Q331" s="11"/>
    </row>
    <row r="332" spans="1:17" ht="12" customHeight="1">
      <c r="A332" s="18"/>
      <c r="B332" s="113"/>
      <c r="C332" s="113"/>
      <c r="D332" s="3"/>
      <c r="E332" s="288" t="s">
        <v>320</v>
      </c>
      <c r="F332" s="288"/>
      <c r="G332" s="288"/>
      <c r="H332" s="288"/>
      <c r="I332" s="288"/>
      <c r="J332" s="288"/>
      <c r="K332" s="288"/>
      <c r="L332" s="288"/>
      <c r="M332" s="288"/>
      <c r="N332" s="288"/>
      <c r="O332" s="288"/>
      <c r="P332" s="288"/>
      <c r="Q332" s="289"/>
    </row>
    <row r="333" spans="1:17">
      <c r="A333" s="18"/>
      <c r="B333" s="113"/>
      <c r="C333" s="113"/>
      <c r="D333" s="3"/>
      <c r="E333" s="288"/>
      <c r="F333" s="288"/>
      <c r="G333" s="288"/>
      <c r="H333" s="288"/>
      <c r="I333" s="288"/>
      <c r="J333" s="288"/>
      <c r="K333" s="288"/>
      <c r="L333" s="288"/>
      <c r="M333" s="288"/>
      <c r="N333" s="288"/>
      <c r="O333" s="288"/>
      <c r="P333" s="288"/>
      <c r="Q333" s="289"/>
    </row>
    <row r="334" spans="1:17">
      <c r="A334" s="18"/>
      <c r="B334" s="113"/>
      <c r="C334" s="113"/>
      <c r="D334" s="99" t="s">
        <v>4</v>
      </c>
      <c r="E334" s="1" t="s">
        <v>316</v>
      </c>
      <c r="F334" s="90"/>
      <c r="G334" s="90"/>
      <c r="H334" s="115">
        <f>+N336</f>
        <v>1385954.93</v>
      </c>
      <c r="I334" s="90"/>
      <c r="J334" s="90"/>
      <c r="K334" s="90"/>
      <c r="L334" s="90"/>
      <c r="M334" s="90"/>
      <c r="N334" s="90"/>
      <c r="O334" s="90"/>
      <c r="P334" s="90"/>
      <c r="Q334" s="14"/>
    </row>
    <row r="335" spans="1:17">
      <c r="A335" s="18"/>
      <c r="B335" s="113"/>
      <c r="C335" s="113"/>
      <c r="D335" s="99"/>
      <c r="E335" s="1"/>
      <c r="F335" s="90"/>
      <c r="G335" s="90"/>
      <c r="H335" s="90"/>
      <c r="I335" s="90"/>
      <c r="J335" s="90"/>
      <c r="K335" s="90"/>
      <c r="L335" s="90"/>
      <c r="M335" s="90"/>
      <c r="N335" s="90"/>
      <c r="O335" s="90"/>
      <c r="P335" s="90"/>
      <c r="Q335" s="14"/>
    </row>
    <row r="336" spans="1:17">
      <c r="A336" s="18"/>
      <c r="B336" s="113"/>
      <c r="C336" s="113"/>
      <c r="D336" s="99"/>
      <c r="E336" s="228" t="s">
        <v>244</v>
      </c>
      <c r="F336" s="228"/>
      <c r="G336" s="228"/>
      <c r="H336" s="228"/>
      <c r="I336" s="228"/>
      <c r="J336" s="228"/>
      <c r="K336" s="228"/>
      <c r="L336" s="228"/>
      <c r="M336" s="228"/>
      <c r="N336" s="166">
        <v>1385954.93</v>
      </c>
      <c r="O336" s="167"/>
      <c r="P336" s="168"/>
      <c r="Q336" s="14"/>
    </row>
    <row r="337" spans="1:17">
      <c r="A337" s="18"/>
      <c r="B337" s="113"/>
      <c r="C337" s="113"/>
      <c r="D337" s="99"/>
      <c r="E337" s="84"/>
      <c r="F337" s="84"/>
      <c r="G337" s="84"/>
      <c r="H337" s="84"/>
      <c r="I337" s="84"/>
      <c r="J337" s="84"/>
      <c r="K337" s="84"/>
      <c r="L337" s="84"/>
      <c r="M337" s="84"/>
      <c r="N337" s="42"/>
      <c r="O337" s="42"/>
      <c r="P337" s="42"/>
      <c r="Q337" s="14"/>
    </row>
    <row r="338" spans="1:17">
      <c r="A338" s="18"/>
      <c r="B338" s="113"/>
      <c r="C338" s="113"/>
      <c r="D338" s="99"/>
      <c r="E338" s="84" t="s">
        <v>312</v>
      </c>
      <c r="F338" s="84"/>
      <c r="G338" s="84"/>
      <c r="H338" s="84"/>
      <c r="I338" s="84"/>
      <c r="J338" s="84"/>
      <c r="K338" s="84"/>
      <c r="L338" s="84"/>
      <c r="M338" s="84"/>
      <c r="N338" s="42"/>
      <c r="O338" s="42"/>
      <c r="P338" s="42"/>
      <c r="Q338" s="14"/>
    </row>
    <row r="339" spans="1:17">
      <c r="A339" s="18"/>
      <c r="B339" s="113"/>
      <c r="C339" s="113"/>
      <c r="D339" s="99"/>
      <c r="E339" s="84"/>
      <c r="F339" s="84"/>
      <c r="G339" s="84"/>
      <c r="H339" s="84"/>
      <c r="I339" s="84"/>
      <c r="J339" s="84"/>
      <c r="K339" s="84"/>
      <c r="L339" s="84"/>
      <c r="M339" s="84"/>
      <c r="N339" s="42"/>
      <c r="O339" s="42"/>
      <c r="P339" s="42"/>
      <c r="Q339" s="14"/>
    </row>
    <row r="340" spans="1:17">
      <c r="A340" s="18"/>
      <c r="B340" s="113"/>
      <c r="C340" s="113"/>
      <c r="D340" s="3"/>
      <c r="E340" s="263" t="s">
        <v>245</v>
      </c>
      <c r="F340" s="263"/>
      <c r="G340" s="90"/>
      <c r="H340" s="115">
        <f>+H334+H298</f>
        <v>28950319.400000002</v>
      </c>
      <c r="I340" s="90"/>
      <c r="J340" s="90"/>
      <c r="K340" s="90"/>
      <c r="L340" s="90"/>
      <c r="M340" s="90"/>
      <c r="N340" s="90"/>
      <c r="O340" s="90"/>
      <c r="P340" s="90"/>
      <c r="Q340" s="14"/>
    </row>
    <row r="341" spans="1:17">
      <c r="A341" s="18"/>
      <c r="B341" s="113"/>
      <c r="C341" s="113"/>
      <c r="D341" s="3"/>
      <c r="E341" s="143"/>
      <c r="F341" s="143"/>
      <c r="G341" s="90"/>
      <c r="H341" s="115"/>
      <c r="I341" s="90"/>
      <c r="J341" s="90"/>
      <c r="K341" s="90"/>
      <c r="L341" s="90"/>
      <c r="M341" s="90"/>
      <c r="N341" s="90"/>
      <c r="O341" s="90"/>
      <c r="P341" s="90"/>
      <c r="Q341" s="14"/>
    </row>
    <row r="342" spans="1:17">
      <c r="A342" s="18"/>
      <c r="B342" s="113"/>
      <c r="C342" s="102" t="s">
        <v>246</v>
      </c>
      <c r="D342" s="3"/>
      <c r="E342" s="143"/>
      <c r="F342" s="143"/>
      <c r="G342" s="90"/>
      <c r="H342" s="115"/>
      <c r="I342" s="90"/>
      <c r="J342" s="90"/>
      <c r="K342" s="90"/>
      <c r="L342" s="90"/>
      <c r="M342" s="90"/>
      <c r="N342" s="90"/>
      <c r="O342" s="90"/>
      <c r="P342" s="90"/>
      <c r="Q342" s="14"/>
    </row>
    <row r="343" spans="1:17">
      <c r="A343" s="18"/>
      <c r="B343" s="113"/>
      <c r="C343" s="113"/>
      <c r="D343" s="99" t="s">
        <v>4</v>
      </c>
      <c r="E343" s="102" t="s">
        <v>246</v>
      </c>
      <c r="F343" s="90"/>
      <c r="G343" s="90"/>
      <c r="H343" s="116">
        <f>+N350</f>
        <v>82759742.670000002</v>
      </c>
      <c r="I343" s="90"/>
      <c r="J343" s="90"/>
      <c r="K343" s="90"/>
      <c r="L343" s="90"/>
      <c r="M343" s="90"/>
      <c r="N343" s="90"/>
      <c r="O343" s="90"/>
      <c r="P343" s="90"/>
      <c r="Q343" s="14"/>
    </row>
    <row r="344" spans="1:17">
      <c r="A344" s="18"/>
      <c r="B344" s="113"/>
      <c r="C344" s="113"/>
      <c r="D344" s="99"/>
      <c r="E344" s="102"/>
      <c r="F344" s="90"/>
      <c r="G344" s="90"/>
      <c r="H344" s="90"/>
      <c r="I344" s="90"/>
      <c r="J344" s="90"/>
      <c r="K344" s="90"/>
      <c r="L344" s="90"/>
      <c r="M344" s="90"/>
      <c r="N344" s="90"/>
      <c r="O344" s="90"/>
      <c r="P344" s="90"/>
      <c r="Q344" s="14"/>
    </row>
    <row r="345" spans="1:17">
      <c r="A345" s="18"/>
      <c r="B345" s="113"/>
      <c r="C345" s="113"/>
      <c r="D345" s="3"/>
      <c r="E345" s="84" t="s">
        <v>17</v>
      </c>
      <c r="F345" s="90"/>
      <c r="G345" s="90"/>
      <c r="H345" s="90"/>
      <c r="I345" s="90"/>
      <c r="J345" s="90"/>
      <c r="K345" s="90"/>
      <c r="L345" s="90"/>
      <c r="M345" s="90"/>
      <c r="N345" s="90"/>
      <c r="O345" s="90"/>
      <c r="P345" s="90"/>
      <c r="Q345" s="14"/>
    </row>
    <row r="346" spans="1:17">
      <c r="A346" s="18"/>
      <c r="B346" s="113"/>
      <c r="C346" s="113"/>
      <c r="D346" s="3"/>
      <c r="E346" s="90"/>
      <c r="F346" s="90"/>
      <c r="G346" s="90"/>
      <c r="H346" s="90"/>
      <c r="I346" s="90"/>
      <c r="J346" s="90"/>
      <c r="K346" s="90"/>
      <c r="L346" s="90"/>
      <c r="M346" s="90"/>
      <c r="N346" s="90"/>
      <c r="O346" s="90"/>
      <c r="P346" s="90"/>
      <c r="Q346" s="14"/>
    </row>
    <row r="347" spans="1:17">
      <c r="A347" s="18"/>
      <c r="B347" s="113"/>
      <c r="C347" s="113"/>
      <c r="D347" s="3"/>
      <c r="E347" s="182" t="s">
        <v>5</v>
      </c>
      <c r="F347" s="183"/>
      <c r="G347" s="183"/>
      <c r="H347" s="183"/>
      <c r="I347" s="183"/>
      <c r="J347" s="183"/>
      <c r="K347" s="183"/>
      <c r="L347" s="183"/>
      <c r="M347" s="184"/>
      <c r="N347" s="185">
        <v>2024</v>
      </c>
      <c r="O347" s="186"/>
      <c r="P347" s="187"/>
      <c r="Q347" s="154"/>
    </row>
    <row r="348" spans="1:17">
      <c r="A348" s="18"/>
      <c r="B348" s="113"/>
      <c r="C348" s="113"/>
      <c r="D348" s="3"/>
      <c r="E348" s="163" t="s">
        <v>62</v>
      </c>
      <c r="F348" s="164"/>
      <c r="G348" s="164"/>
      <c r="H348" s="164"/>
      <c r="I348" s="164"/>
      <c r="J348" s="164"/>
      <c r="K348" s="164"/>
      <c r="L348" s="164"/>
      <c r="M348" s="165"/>
      <c r="N348" s="169">
        <v>49770961.210000001</v>
      </c>
      <c r="O348" s="170"/>
      <c r="P348" s="171"/>
      <c r="Q348" s="154"/>
    </row>
    <row r="349" spans="1:17">
      <c r="A349" s="18"/>
      <c r="B349" s="113"/>
      <c r="C349" s="113"/>
      <c r="D349" s="3"/>
      <c r="E349" s="163" t="s">
        <v>61</v>
      </c>
      <c r="F349" s="164"/>
      <c r="G349" s="164"/>
      <c r="H349" s="164"/>
      <c r="I349" s="164"/>
      <c r="J349" s="164"/>
      <c r="K349" s="164"/>
      <c r="L349" s="164"/>
      <c r="M349" s="165"/>
      <c r="N349" s="169">
        <v>32988781.460000001</v>
      </c>
      <c r="O349" s="170"/>
      <c r="P349" s="171"/>
      <c r="Q349" s="154"/>
    </row>
    <row r="350" spans="1:17">
      <c r="A350" s="18"/>
      <c r="B350" s="113"/>
      <c r="C350" s="113"/>
      <c r="D350" s="3"/>
      <c r="E350" s="198" t="s">
        <v>125</v>
      </c>
      <c r="F350" s="199"/>
      <c r="G350" s="199"/>
      <c r="H350" s="199"/>
      <c r="I350" s="199"/>
      <c r="J350" s="199"/>
      <c r="K350" s="199"/>
      <c r="L350" s="199"/>
      <c r="M350" s="200"/>
      <c r="N350" s="296">
        <f>SUM(N348:P349)</f>
        <v>82759742.670000002</v>
      </c>
      <c r="O350" s="296"/>
      <c r="P350" s="296"/>
      <c r="Q350" s="154"/>
    </row>
    <row r="351" spans="1:17">
      <c r="A351" s="18"/>
      <c r="B351" s="113"/>
      <c r="C351" s="113"/>
      <c r="D351" s="3"/>
      <c r="E351" s="90"/>
      <c r="F351" s="87"/>
      <c r="G351" s="87"/>
      <c r="H351" s="87"/>
      <c r="I351" s="87"/>
      <c r="J351" s="87"/>
      <c r="K351" s="87"/>
      <c r="L351" s="87"/>
      <c r="M351" s="87"/>
      <c r="N351" s="87"/>
      <c r="O351" s="40"/>
      <c r="P351" s="40"/>
      <c r="Q351" s="69"/>
    </row>
    <row r="352" spans="1:17" ht="12" customHeight="1">
      <c r="A352" s="18"/>
      <c r="B352" s="113"/>
      <c r="C352" s="113"/>
      <c r="D352" s="3"/>
      <c r="E352" s="294" t="s">
        <v>321</v>
      </c>
      <c r="F352" s="294"/>
      <c r="G352" s="294"/>
      <c r="H352" s="294"/>
      <c r="I352" s="294"/>
      <c r="J352" s="294"/>
      <c r="K352" s="294"/>
      <c r="L352" s="294"/>
      <c r="M352" s="294"/>
      <c r="N352" s="294"/>
      <c r="O352" s="294"/>
      <c r="P352" s="294"/>
      <c r="Q352" s="295"/>
    </row>
    <row r="353" spans="1:17">
      <c r="A353" s="18"/>
      <c r="B353" s="113"/>
      <c r="C353" s="113"/>
      <c r="D353" s="3"/>
      <c r="E353" s="294"/>
      <c r="F353" s="294"/>
      <c r="G353" s="294"/>
      <c r="H353" s="294"/>
      <c r="I353" s="294"/>
      <c r="J353" s="294"/>
      <c r="K353" s="294"/>
      <c r="L353" s="294"/>
      <c r="M353" s="294"/>
      <c r="N353" s="294"/>
      <c r="O353" s="294"/>
      <c r="P353" s="294"/>
      <c r="Q353" s="295"/>
    </row>
    <row r="354" spans="1:17" ht="35.25" customHeight="1">
      <c r="A354" s="18"/>
      <c r="B354" s="113"/>
      <c r="C354" s="113"/>
      <c r="D354" s="3"/>
      <c r="E354" s="294"/>
      <c r="F354" s="294"/>
      <c r="G354" s="294"/>
      <c r="H354" s="294"/>
      <c r="I354" s="294"/>
      <c r="J354" s="294"/>
      <c r="K354" s="294"/>
      <c r="L354" s="294"/>
      <c r="M354" s="294"/>
      <c r="N354" s="294"/>
      <c r="O354" s="294"/>
      <c r="P354" s="294"/>
      <c r="Q354" s="295"/>
    </row>
    <row r="355" spans="1:17">
      <c r="A355" s="18"/>
      <c r="B355" s="113"/>
      <c r="C355" s="113"/>
      <c r="D355" s="3"/>
      <c r="E355" s="146"/>
      <c r="F355" s="146"/>
      <c r="G355" s="146"/>
      <c r="H355" s="146"/>
      <c r="I355" s="146"/>
      <c r="J355" s="146"/>
      <c r="K355" s="146"/>
      <c r="L355" s="146"/>
      <c r="M355" s="146"/>
      <c r="N355" s="146"/>
      <c r="O355" s="146"/>
      <c r="P355" s="146"/>
      <c r="Q355" s="147"/>
    </row>
    <row r="356" spans="1:17">
      <c r="A356" s="18"/>
      <c r="B356" s="113"/>
      <c r="C356" s="113"/>
      <c r="D356" s="3"/>
      <c r="E356" s="263" t="s">
        <v>251</v>
      </c>
      <c r="F356" s="263"/>
      <c r="G356" s="146"/>
      <c r="H356" s="117">
        <f>+N350</f>
        <v>82759742.670000002</v>
      </c>
      <c r="I356" s="146"/>
      <c r="J356" s="146"/>
      <c r="K356" s="146"/>
      <c r="L356" s="146"/>
      <c r="M356" s="146"/>
      <c r="N356" s="146"/>
      <c r="O356" s="146"/>
      <c r="P356" s="146"/>
      <c r="Q356" s="147"/>
    </row>
    <row r="357" spans="1:17">
      <c r="A357" s="18"/>
      <c r="B357" s="113"/>
      <c r="C357" s="113"/>
      <c r="D357" s="3"/>
      <c r="E357" s="146"/>
      <c r="F357" s="146"/>
      <c r="G357" s="146"/>
      <c r="H357" s="146"/>
      <c r="I357" s="146"/>
      <c r="J357" s="146"/>
      <c r="K357" s="146"/>
      <c r="L357" s="146"/>
      <c r="M357" s="146"/>
      <c r="N357" s="146"/>
      <c r="O357" s="146"/>
      <c r="P357" s="146"/>
      <c r="Q357" s="147"/>
    </row>
    <row r="358" spans="1:17">
      <c r="A358" s="18"/>
      <c r="B358" s="113"/>
      <c r="C358" s="113"/>
      <c r="D358" s="263" t="s">
        <v>247</v>
      </c>
      <c r="E358" s="263"/>
      <c r="F358" s="146"/>
      <c r="G358" s="146"/>
      <c r="H358" s="117">
        <f>+H356+H340</f>
        <v>111710062.07000001</v>
      </c>
      <c r="I358" s="146"/>
      <c r="J358" s="146"/>
      <c r="K358" s="146"/>
      <c r="L358" s="146"/>
      <c r="M358" s="146"/>
      <c r="N358" s="146"/>
      <c r="O358" s="146"/>
      <c r="P358" s="146"/>
      <c r="Q358" s="147"/>
    </row>
    <row r="359" spans="1:17">
      <c r="A359" s="18"/>
      <c r="B359" s="113"/>
      <c r="C359" s="113"/>
      <c r="D359" s="143"/>
      <c r="E359" s="143"/>
      <c r="F359" s="146"/>
      <c r="G359" s="146"/>
      <c r="H359" s="117"/>
      <c r="I359" s="146"/>
      <c r="J359" s="146"/>
      <c r="K359" s="146"/>
      <c r="L359" s="146"/>
      <c r="M359" s="146"/>
      <c r="N359" s="146"/>
      <c r="O359" s="146"/>
      <c r="P359" s="146"/>
      <c r="Q359" s="147"/>
    </row>
    <row r="360" spans="1:17">
      <c r="A360" s="77" t="s">
        <v>306</v>
      </c>
      <c r="B360" s="111" t="s">
        <v>248</v>
      </c>
      <c r="C360" s="111"/>
      <c r="D360" s="143"/>
      <c r="E360" s="143"/>
      <c r="F360" s="146"/>
      <c r="G360" s="146"/>
      <c r="H360" s="117"/>
      <c r="I360" s="146"/>
      <c r="J360" s="146"/>
      <c r="K360" s="146"/>
      <c r="L360" s="146"/>
      <c r="M360" s="146"/>
      <c r="N360" s="146"/>
      <c r="O360" s="146"/>
      <c r="P360" s="146"/>
      <c r="Q360" s="147"/>
    </row>
    <row r="361" spans="1:17">
      <c r="A361" s="18"/>
      <c r="B361" s="113"/>
      <c r="C361" s="113"/>
      <c r="D361" s="143"/>
      <c r="E361" s="143"/>
      <c r="F361" s="146"/>
      <c r="G361" s="146"/>
      <c r="H361" s="117"/>
      <c r="I361" s="146"/>
      <c r="J361" s="146"/>
      <c r="K361" s="146"/>
      <c r="L361" s="146"/>
      <c r="M361" s="146"/>
      <c r="N361" s="146"/>
      <c r="O361" s="146"/>
      <c r="P361" s="146"/>
      <c r="Q361" s="147"/>
    </row>
    <row r="362" spans="1:17">
      <c r="A362" s="18"/>
      <c r="B362" s="113"/>
      <c r="C362" s="113"/>
      <c r="D362" s="143"/>
      <c r="E362" s="143"/>
      <c r="F362" s="146"/>
      <c r="G362" s="146"/>
      <c r="H362" s="117"/>
      <c r="I362" s="146"/>
      <c r="J362" s="146"/>
      <c r="K362" s="146"/>
      <c r="L362" s="146"/>
      <c r="M362" s="146"/>
      <c r="N362" s="146"/>
      <c r="O362" s="146"/>
      <c r="P362" s="146"/>
      <c r="Q362" s="147"/>
    </row>
    <row r="363" spans="1:17">
      <c r="A363" s="18"/>
      <c r="B363" s="113"/>
      <c r="C363" s="102" t="s">
        <v>249</v>
      </c>
      <c r="D363" s="143"/>
      <c r="E363" s="143"/>
      <c r="F363" s="146"/>
      <c r="G363" s="146"/>
      <c r="H363" s="117"/>
      <c r="I363" s="146"/>
      <c r="J363" s="146"/>
      <c r="K363" s="146"/>
      <c r="L363" s="146"/>
      <c r="M363" s="146"/>
      <c r="N363" s="146"/>
      <c r="O363" s="146"/>
      <c r="P363" s="146"/>
      <c r="Q363" s="147"/>
    </row>
    <row r="364" spans="1:17">
      <c r="A364" s="18"/>
      <c r="B364" s="113"/>
      <c r="C364" s="113"/>
      <c r="D364" s="143"/>
      <c r="E364" s="143"/>
      <c r="F364" s="146"/>
      <c r="G364" s="146"/>
      <c r="H364" s="117"/>
      <c r="I364" s="146"/>
      <c r="J364" s="146"/>
      <c r="K364" s="146"/>
      <c r="L364" s="146"/>
      <c r="M364" s="146"/>
      <c r="N364" s="146"/>
      <c r="O364" s="146"/>
      <c r="P364" s="146"/>
      <c r="Q364" s="147"/>
    </row>
    <row r="365" spans="1:17">
      <c r="A365" s="18"/>
      <c r="B365" s="113"/>
      <c r="C365" s="113"/>
      <c r="D365" s="99" t="s">
        <v>4</v>
      </c>
      <c r="E365" s="102" t="s">
        <v>187</v>
      </c>
      <c r="F365" s="146"/>
      <c r="G365" s="146"/>
      <c r="H365" s="117"/>
      <c r="I365" s="146"/>
      <c r="J365" s="146"/>
      <c r="K365" s="146"/>
      <c r="L365" s="146"/>
      <c r="M365" s="146"/>
      <c r="N365" s="146"/>
      <c r="O365" s="146"/>
      <c r="P365" s="146"/>
      <c r="Q365" s="147"/>
    </row>
    <row r="366" spans="1:17">
      <c r="A366" s="18"/>
      <c r="B366" s="113"/>
      <c r="C366" s="113"/>
      <c r="D366" s="99"/>
      <c r="E366" s="143"/>
      <c r="F366" s="146"/>
      <c r="G366" s="146"/>
      <c r="H366" s="117"/>
      <c r="I366" s="146"/>
      <c r="J366" s="146"/>
      <c r="K366" s="146"/>
      <c r="L366" s="146"/>
      <c r="M366" s="146"/>
      <c r="N366" s="146"/>
      <c r="O366" s="146"/>
      <c r="P366" s="146"/>
      <c r="Q366" s="147"/>
    </row>
    <row r="367" spans="1:17">
      <c r="A367" s="18"/>
      <c r="B367" s="113"/>
      <c r="C367" s="113"/>
      <c r="D367" s="99"/>
      <c r="E367" s="163" t="s">
        <v>252</v>
      </c>
      <c r="F367" s="164"/>
      <c r="G367" s="164"/>
      <c r="H367" s="164"/>
      <c r="I367" s="164"/>
      <c r="J367" s="164"/>
      <c r="K367" s="164"/>
      <c r="L367" s="164"/>
      <c r="M367" s="165"/>
      <c r="N367" s="169">
        <v>38518.99</v>
      </c>
      <c r="O367" s="170"/>
      <c r="P367" s="171"/>
      <c r="Q367" s="147"/>
    </row>
    <row r="368" spans="1:17">
      <c r="A368" s="18"/>
      <c r="B368" s="113"/>
      <c r="C368" s="113"/>
      <c r="D368" s="99"/>
      <c r="E368" s="163" t="s">
        <v>253</v>
      </c>
      <c r="F368" s="164"/>
      <c r="G368" s="164"/>
      <c r="H368" s="164"/>
      <c r="I368" s="164"/>
      <c r="J368" s="164"/>
      <c r="K368" s="164"/>
      <c r="L368" s="164"/>
      <c r="M368" s="165"/>
      <c r="N368" s="169">
        <v>222001917.63999999</v>
      </c>
      <c r="O368" s="170"/>
      <c r="P368" s="171"/>
      <c r="Q368" s="147"/>
    </row>
    <row r="369" spans="1:17">
      <c r="A369" s="18"/>
      <c r="B369" s="113"/>
      <c r="C369" s="113"/>
      <c r="D369" s="143"/>
      <c r="E369" s="163" t="s">
        <v>254</v>
      </c>
      <c r="F369" s="164"/>
      <c r="G369" s="164"/>
      <c r="H369" s="164"/>
      <c r="I369" s="164"/>
      <c r="J369" s="164"/>
      <c r="K369" s="164"/>
      <c r="L369" s="164"/>
      <c r="M369" s="165"/>
      <c r="N369" s="169">
        <v>49054381.859999999</v>
      </c>
      <c r="O369" s="170"/>
      <c r="P369" s="171"/>
      <c r="Q369" s="147"/>
    </row>
    <row r="370" spans="1:17" ht="11.25" customHeight="1">
      <c r="A370" s="18"/>
      <c r="B370" s="113"/>
      <c r="C370" s="113"/>
      <c r="D370" s="143"/>
      <c r="E370" s="163"/>
      <c r="F370" s="164"/>
      <c r="G370" s="164"/>
      <c r="H370" s="164"/>
      <c r="I370" s="164"/>
      <c r="J370" s="164"/>
      <c r="K370" s="164"/>
      <c r="L370" s="164"/>
      <c r="M370" s="165"/>
      <c r="N370" s="201">
        <f>SUM(N367:N369)</f>
        <v>271094818.49000001</v>
      </c>
      <c r="O370" s="202"/>
      <c r="P370" s="203"/>
      <c r="Q370" s="147"/>
    </row>
    <row r="371" spans="1:17" ht="11.25" customHeight="1">
      <c r="A371" s="18"/>
      <c r="B371" s="113"/>
      <c r="C371" s="113"/>
      <c r="D371" s="143"/>
      <c r="E371" s="118"/>
      <c r="F371" s="118"/>
      <c r="G371" s="118"/>
      <c r="H371" s="118"/>
      <c r="I371" s="118"/>
      <c r="J371" s="118"/>
      <c r="K371" s="118"/>
      <c r="L371" s="118"/>
      <c r="M371" s="118"/>
      <c r="N371" s="40"/>
      <c r="O371" s="40"/>
      <c r="P371" s="40"/>
      <c r="Q371" s="147"/>
    </row>
    <row r="372" spans="1:17" ht="11.25" customHeight="1">
      <c r="A372" s="18"/>
      <c r="B372" s="113"/>
      <c r="C372" s="113"/>
      <c r="D372" s="143"/>
      <c r="E372" s="261" t="s">
        <v>294</v>
      </c>
      <c r="F372" s="261"/>
      <c r="G372" s="261"/>
      <c r="H372" s="261"/>
      <c r="I372" s="261"/>
      <c r="J372" s="261"/>
      <c r="K372" s="261"/>
      <c r="L372" s="261"/>
      <c r="M372" s="118"/>
      <c r="N372" s="40"/>
      <c r="O372" s="40"/>
      <c r="P372" s="40"/>
      <c r="Q372" s="147"/>
    </row>
    <row r="373" spans="1:17" ht="11.25" customHeight="1">
      <c r="A373" s="18"/>
      <c r="B373" s="113"/>
      <c r="C373" s="113"/>
      <c r="D373" s="143"/>
      <c r="E373" s="118"/>
      <c r="F373" s="118"/>
      <c r="G373" s="118"/>
      <c r="H373" s="118"/>
      <c r="I373" s="118"/>
      <c r="J373" s="118"/>
      <c r="K373" s="118"/>
      <c r="L373" s="118"/>
      <c r="M373" s="118"/>
      <c r="N373" s="40"/>
      <c r="O373" s="40"/>
      <c r="P373" s="40"/>
      <c r="Q373" s="147"/>
    </row>
    <row r="374" spans="1:17" ht="11.25" customHeight="1">
      <c r="A374" s="18"/>
      <c r="B374" s="113"/>
      <c r="C374" s="113"/>
      <c r="D374" s="143"/>
      <c r="E374" s="118"/>
      <c r="F374" s="118"/>
      <c r="G374" s="118"/>
      <c r="H374" s="118"/>
      <c r="I374" s="118"/>
      <c r="J374" s="118"/>
      <c r="K374" s="118"/>
      <c r="L374" s="118"/>
      <c r="M374" s="118"/>
      <c r="N374" s="40"/>
      <c r="O374" s="40"/>
      <c r="P374" s="40"/>
      <c r="Q374" s="147"/>
    </row>
    <row r="375" spans="1:17" ht="11.25" customHeight="1">
      <c r="A375" s="18"/>
      <c r="B375" s="113"/>
      <c r="C375" s="113"/>
      <c r="D375" s="143"/>
      <c r="E375" s="118"/>
      <c r="F375" s="118"/>
      <c r="G375" s="118"/>
      <c r="H375" s="118"/>
      <c r="I375" s="118"/>
      <c r="J375" s="118"/>
      <c r="K375" s="118"/>
      <c r="L375" s="118"/>
      <c r="M375" s="118"/>
      <c r="N375" s="40"/>
      <c r="O375" s="40"/>
      <c r="P375" s="40"/>
      <c r="Q375" s="147"/>
    </row>
    <row r="376" spans="1:17">
      <c r="A376" s="18"/>
      <c r="B376" s="113"/>
      <c r="C376" s="113"/>
      <c r="D376" s="143"/>
      <c r="E376" s="143"/>
      <c r="F376" s="146"/>
      <c r="G376" s="146"/>
      <c r="H376" s="117"/>
      <c r="I376" s="146"/>
      <c r="J376" s="146"/>
      <c r="K376" s="146"/>
      <c r="L376" s="146"/>
      <c r="M376" s="146"/>
      <c r="N376" s="146"/>
      <c r="O376" s="146"/>
      <c r="P376" s="146"/>
      <c r="Q376" s="147"/>
    </row>
    <row r="377" spans="1:17">
      <c r="A377" s="77"/>
      <c r="B377" s="113"/>
      <c r="C377" s="102" t="s">
        <v>250</v>
      </c>
      <c r="D377" s="143"/>
      <c r="E377" s="143"/>
      <c r="F377" s="146"/>
      <c r="G377" s="146"/>
      <c r="H377" s="117"/>
      <c r="I377" s="146"/>
      <c r="J377" s="146"/>
      <c r="K377" s="146"/>
      <c r="L377" s="146"/>
      <c r="M377" s="146"/>
      <c r="N377" s="146"/>
      <c r="O377" s="146"/>
      <c r="P377" s="146"/>
      <c r="Q377" s="147"/>
    </row>
    <row r="378" spans="1:17">
      <c r="A378" s="18"/>
      <c r="B378" s="113"/>
      <c r="C378" s="102"/>
      <c r="D378" s="143"/>
      <c r="E378" s="143"/>
      <c r="F378" s="146"/>
      <c r="G378" s="146"/>
      <c r="H378" s="117"/>
      <c r="I378" s="146"/>
      <c r="J378" s="146"/>
      <c r="K378" s="146"/>
      <c r="L378" s="146"/>
      <c r="M378" s="146"/>
      <c r="N378" s="146"/>
      <c r="O378" s="146"/>
      <c r="P378" s="146"/>
      <c r="Q378" s="147"/>
    </row>
    <row r="379" spans="1:17">
      <c r="A379" s="18"/>
      <c r="B379" s="113"/>
      <c r="C379" s="102"/>
      <c r="D379" s="99" t="s">
        <v>4</v>
      </c>
      <c r="E379" s="303" t="s">
        <v>255</v>
      </c>
      <c r="F379" s="303"/>
      <c r="G379" s="303"/>
      <c r="H379" s="117"/>
      <c r="I379" s="146"/>
      <c r="J379" s="146"/>
      <c r="K379" s="146"/>
      <c r="L379" s="146"/>
      <c r="M379" s="146"/>
      <c r="N379" s="146"/>
      <c r="O379" s="146"/>
      <c r="P379" s="146"/>
      <c r="Q379" s="147"/>
    </row>
    <row r="380" spans="1:17">
      <c r="A380" s="18"/>
      <c r="B380" s="113"/>
      <c r="C380" s="113"/>
      <c r="D380" s="143"/>
      <c r="E380" s="297" t="s">
        <v>292</v>
      </c>
      <c r="F380" s="298"/>
      <c r="G380" s="298"/>
      <c r="H380" s="298"/>
      <c r="I380" s="298"/>
      <c r="J380" s="298"/>
      <c r="K380" s="298"/>
      <c r="L380" s="298"/>
      <c r="M380" s="299"/>
      <c r="N380" s="300">
        <v>14363744.439999999</v>
      </c>
      <c r="O380" s="301"/>
      <c r="P380" s="302"/>
      <c r="Q380" s="147"/>
    </row>
    <row r="381" spans="1:17">
      <c r="A381" s="18"/>
      <c r="B381" s="113"/>
      <c r="C381" s="113"/>
      <c r="D381" s="143"/>
      <c r="E381" s="297" t="s">
        <v>256</v>
      </c>
      <c r="F381" s="298"/>
      <c r="G381" s="298"/>
      <c r="H381" s="298"/>
      <c r="I381" s="298"/>
      <c r="J381" s="298"/>
      <c r="K381" s="298"/>
      <c r="L381" s="298"/>
      <c r="M381" s="299"/>
      <c r="N381" s="300">
        <v>295161900.56999999</v>
      </c>
      <c r="O381" s="301"/>
      <c r="P381" s="302"/>
      <c r="Q381" s="147"/>
    </row>
    <row r="382" spans="1:17">
      <c r="A382" s="18"/>
      <c r="B382" s="113"/>
      <c r="C382" s="113"/>
      <c r="D382" s="143"/>
      <c r="E382" s="297" t="s">
        <v>257</v>
      </c>
      <c r="F382" s="298"/>
      <c r="G382" s="298"/>
      <c r="H382" s="298"/>
      <c r="I382" s="298"/>
      <c r="J382" s="298"/>
      <c r="K382" s="298"/>
      <c r="L382" s="298"/>
      <c r="M382" s="299"/>
      <c r="N382" s="300">
        <v>-17965140.09</v>
      </c>
      <c r="O382" s="301"/>
      <c r="P382" s="302"/>
      <c r="Q382" s="147"/>
    </row>
    <row r="383" spans="1:17">
      <c r="A383" s="18"/>
      <c r="B383" s="113"/>
      <c r="C383" s="113"/>
      <c r="D383" s="143"/>
      <c r="E383" s="297" t="s">
        <v>258</v>
      </c>
      <c r="F383" s="298"/>
      <c r="G383" s="298"/>
      <c r="H383" s="298"/>
      <c r="I383" s="298"/>
      <c r="J383" s="298"/>
      <c r="K383" s="298"/>
      <c r="L383" s="298"/>
      <c r="M383" s="299"/>
      <c r="N383" s="300">
        <v>19471794.870000001</v>
      </c>
      <c r="O383" s="301"/>
      <c r="P383" s="302"/>
      <c r="Q383" s="147"/>
    </row>
    <row r="384" spans="1:17">
      <c r="A384" s="18"/>
      <c r="B384" s="113"/>
      <c r="C384" s="113"/>
      <c r="D384" s="143"/>
      <c r="E384" s="297" t="s">
        <v>259</v>
      </c>
      <c r="F384" s="298"/>
      <c r="G384" s="298"/>
      <c r="H384" s="298"/>
      <c r="I384" s="298"/>
      <c r="J384" s="298"/>
      <c r="K384" s="298"/>
      <c r="L384" s="298"/>
      <c r="M384" s="299"/>
      <c r="N384" s="300">
        <v>-766909.51</v>
      </c>
      <c r="O384" s="301"/>
      <c r="P384" s="302"/>
      <c r="Q384" s="147"/>
    </row>
    <row r="385" spans="1:17">
      <c r="A385" s="18"/>
      <c r="B385" s="113"/>
      <c r="C385" s="113"/>
      <c r="D385" s="143"/>
      <c r="E385" s="297" t="s">
        <v>260</v>
      </c>
      <c r="F385" s="298"/>
      <c r="G385" s="298"/>
      <c r="H385" s="298"/>
      <c r="I385" s="298"/>
      <c r="J385" s="298"/>
      <c r="K385" s="298"/>
      <c r="L385" s="298"/>
      <c r="M385" s="299"/>
      <c r="N385" s="300">
        <v>-2118063.37</v>
      </c>
      <c r="O385" s="301"/>
      <c r="P385" s="302"/>
      <c r="Q385" s="147"/>
    </row>
    <row r="386" spans="1:17">
      <c r="A386" s="18"/>
      <c r="B386" s="113"/>
      <c r="C386" s="113"/>
      <c r="D386" s="143"/>
      <c r="E386" s="297" t="s">
        <v>261</v>
      </c>
      <c r="F386" s="298"/>
      <c r="G386" s="298"/>
      <c r="H386" s="298"/>
      <c r="I386" s="298"/>
      <c r="J386" s="298"/>
      <c r="K386" s="298"/>
      <c r="L386" s="298"/>
      <c r="M386" s="299"/>
      <c r="N386" s="300">
        <v>-1079112.75</v>
      </c>
      <c r="O386" s="301"/>
      <c r="P386" s="302"/>
      <c r="Q386" s="147"/>
    </row>
    <row r="387" spans="1:17">
      <c r="A387" s="18"/>
      <c r="B387" s="113"/>
      <c r="C387" s="113"/>
      <c r="D387" s="143"/>
      <c r="E387" s="297" t="s">
        <v>262</v>
      </c>
      <c r="F387" s="298"/>
      <c r="G387" s="298"/>
      <c r="H387" s="298"/>
      <c r="I387" s="298"/>
      <c r="J387" s="298"/>
      <c r="K387" s="298"/>
      <c r="L387" s="298"/>
      <c r="M387" s="299"/>
      <c r="N387" s="300">
        <v>-3369262.09</v>
      </c>
      <c r="O387" s="301"/>
      <c r="P387" s="302"/>
      <c r="Q387" s="147"/>
    </row>
    <row r="388" spans="1:17">
      <c r="A388" s="18"/>
      <c r="B388" s="113"/>
      <c r="C388" s="113"/>
      <c r="D388" s="143"/>
      <c r="E388" s="297" t="s">
        <v>263</v>
      </c>
      <c r="F388" s="298"/>
      <c r="G388" s="298"/>
      <c r="H388" s="298"/>
      <c r="I388" s="298"/>
      <c r="J388" s="298"/>
      <c r="K388" s="298"/>
      <c r="L388" s="298"/>
      <c r="M388" s="299"/>
      <c r="N388" s="300">
        <v>-4846948.47</v>
      </c>
      <c r="O388" s="301"/>
      <c r="P388" s="302"/>
      <c r="Q388" s="147"/>
    </row>
    <row r="389" spans="1:17">
      <c r="A389" s="18"/>
      <c r="B389" s="113"/>
      <c r="C389" s="113"/>
      <c r="D389" s="143"/>
      <c r="E389" s="297" t="s">
        <v>264</v>
      </c>
      <c r="F389" s="298"/>
      <c r="G389" s="298"/>
      <c r="H389" s="298"/>
      <c r="I389" s="298"/>
      <c r="J389" s="298"/>
      <c r="K389" s="298"/>
      <c r="L389" s="298"/>
      <c r="M389" s="299"/>
      <c r="N389" s="300">
        <v>-8216969.8200000003</v>
      </c>
      <c r="O389" s="301"/>
      <c r="P389" s="302"/>
      <c r="Q389" s="147"/>
    </row>
    <row r="390" spans="1:17">
      <c r="A390" s="18"/>
      <c r="B390" s="113"/>
      <c r="C390" s="113"/>
      <c r="D390" s="143"/>
      <c r="E390" s="297" t="s">
        <v>265</v>
      </c>
      <c r="F390" s="298"/>
      <c r="G390" s="298"/>
      <c r="H390" s="298"/>
      <c r="I390" s="298"/>
      <c r="J390" s="298"/>
      <c r="K390" s="298"/>
      <c r="L390" s="298"/>
      <c r="M390" s="299"/>
      <c r="N390" s="300">
        <v>9980513.3900000006</v>
      </c>
      <c r="O390" s="301"/>
      <c r="P390" s="302"/>
      <c r="Q390" s="147"/>
    </row>
    <row r="391" spans="1:17">
      <c r="A391" s="18"/>
      <c r="B391" s="113"/>
      <c r="C391" s="113"/>
      <c r="D391" s="143"/>
      <c r="E391" s="297" t="s">
        <v>266</v>
      </c>
      <c r="F391" s="298"/>
      <c r="G391" s="298"/>
      <c r="H391" s="298"/>
      <c r="I391" s="298"/>
      <c r="J391" s="298"/>
      <c r="K391" s="298"/>
      <c r="L391" s="298"/>
      <c r="M391" s="299"/>
      <c r="N391" s="300">
        <v>1573328.39</v>
      </c>
      <c r="O391" s="301"/>
      <c r="P391" s="302"/>
      <c r="Q391" s="147"/>
    </row>
    <row r="392" spans="1:17" ht="11.25" customHeight="1">
      <c r="A392" s="18"/>
      <c r="B392" s="113"/>
      <c r="C392" s="113"/>
      <c r="D392" s="143"/>
      <c r="E392" s="297" t="s">
        <v>267</v>
      </c>
      <c r="F392" s="298"/>
      <c r="G392" s="298"/>
      <c r="H392" s="298"/>
      <c r="I392" s="298"/>
      <c r="J392" s="298"/>
      <c r="K392" s="298"/>
      <c r="L392" s="298"/>
      <c r="M392" s="299"/>
      <c r="N392" s="300">
        <v>17083205.399999999</v>
      </c>
      <c r="O392" s="301"/>
      <c r="P392" s="302"/>
      <c r="Q392" s="147"/>
    </row>
    <row r="393" spans="1:17" ht="11.25" customHeight="1">
      <c r="A393" s="18"/>
      <c r="B393" s="113"/>
      <c r="C393" s="113"/>
      <c r="D393" s="143"/>
      <c r="E393" s="297" t="s">
        <v>268</v>
      </c>
      <c r="F393" s="298"/>
      <c r="G393" s="298"/>
      <c r="H393" s="298"/>
      <c r="I393" s="298"/>
      <c r="J393" s="298"/>
      <c r="K393" s="298"/>
      <c r="L393" s="298"/>
      <c r="M393" s="299"/>
      <c r="N393" s="300">
        <v>0</v>
      </c>
      <c r="O393" s="301"/>
      <c r="P393" s="302"/>
      <c r="Q393" s="147"/>
    </row>
    <row r="394" spans="1:17" ht="11.25" customHeight="1">
      <c r="A394" s="18"/>
      <c r="B394" s="113"/>
      <c r="C394" s="113"/>
      <c r="D394" s="143"/>
      <c r="E394" s="297" t="s">
        <v>269</v>
      </c>
      <c r="F394" s="298"/>
      <c r="G394" s="298"/>
      <c r="H394" s="298"/>
      <c r="I394" s="298"/>
      <c r="J394" s="298"/>
      <c r="K394" s="298"/>
      <c r="L394" s="298"/>
      <c r="M394" s="299"/>
      <c r="N394" s="300">
        <v>16744365.140000001</v>
      </c>
      <c r="O394" s="301"/>
      <c r="P394" s="302"/>
      <c r="Q394" s="147"/>
    </row>
    <row r="395" spans="1:17">
      <c r="A395" s="18"/>
      <c r="B395" s="113"/>
      <c r="C395" s="113"/>
      <c r="D395" s="143"/>
      <c r="E395" s="58"/>
      <c r="F395" s="59"/>
      <c r="G395" s="59"/>
      <c r="H395" s="59"/>
      <c r="I395" s="59"/>
      <c r="J395" s="59"/>
      <c r="K395" s="59"/>
      <c r="L395" s="59"/>
      <c r="M395" s="60"/>
      <c r="N395" s="310">
        <f>SUM(N381:N394)</f>
        <v>321652701.65999997</v>
      </c>
      <c r="O395" s="311"/>
      <c r="P395" s="312"/>
      <c r="Q395" s="147"/>
    </row>
    <row r="396" spans="1:17">
      <c r="A396" s="18"/>
      <c r="B396" s="113"/>
      <c r="C396" s="113"/>
      <c r="D396" s="143"/>
      <c r="E396" s="118"/>
      <c r="F396" s="118"/>
      <c r="G396" s="118"/>
      <c r="H396" s="118"/>
      <c r="I396" s="118"/>
      <c r="J396" s="118"/>
      <c r="K396" s="118"/>
      <c r="L396" s="118"/>
      <c r="M396" s="118"/>
      <c r="N396" s="62"/>
      <c r="O396" s="62"/>
      <c r="P396" s="62"/>
      <c r="Q396" s="147"/>
    </row>
    <row r="397" spans="1:17">
      <c r="A397" s="18"/>
      <c r="B397" s="113"/>
      <c r="C397" s="113"/>
      <c r="D397" s="143"/>
      <c r="M397" s="118"/>
      <c r="N397" s="62"/>
      <c r="O397" s="62"/>
      <c r="P397" s="62"/>
      <c r="Q397" s="147"/>
    </row>
    <row r="398" spans="1:17">
      <c r="A398" s="18"/>
      <c r="B398" s="113"/>
      <c r="C398" s="113"/>
      <c r="D398" s="143"/>
      <c r="E398" s="118"/>
      <c r="F398" s="118"/>
      <c r="G398" s="118"/>
      <c r="H398" s="118"/>
      <c r="I398" s="118"/>
      <c r="J398" s="118"/>
      <c r="K398" s="118"/>
      <c r="L398" s="118"/>
      <c r="M398" s="118"/>
      <c r="N398" s="62"/>
      <c r="O398" s="62"/>
      <c r="P398" s="62"/>
      <c r="Q398" s="147"/>
    </row>
    <row r="399" spans="1:17">
      <c r="A399" s="18"/>
      <c r="B399" s="113"/>
      <c r="C399" s="113"/>
      <c r="D399" s="143"/>
      <c r="E399" s="143"/>
      <c r="F399" s="146"/>
      <c r="G399" s="146"/>
      <c r="H399" s="117"/>
      <c r="I399" s="146"/>
      <c r="J399" s="146"/>
      <c r="K399" s="146"/>
      <c r="L399" s="146"/>
      <c r="M399" s="146"/>
      <c r="N399" s="61"/>
      <c r="O399" s="61"/>
      <c r="P399" s="61"/>
      <c r="Q399" s="147"/>
    </row>
    <row r="400" spans="1:17">
      <c r="A400" s="18"/>
      <c r="B400" s="113"/>
      <c r="C400" s="113"/>
      <c r="D400" s="99" t="s">
        <v>4</v>
      </c>
      <c r="E400" s="303" t="s">
        <v>270</v>
      </c>
      <c r="F400" s="303"/>
      <c r="G400" s="303"/>
      <c r="H400" s="303"/>
      <c r="I400" s="146"/>
      <c r="J400" s="146"/>
      <c r="K400" s="146"/>
      <c r="L400" s="146"/>
      <c r="M400" s="146"/>
      <c r="N400" s="61"/>
      <c r="O400" s="61"/>
      <c r="P400" s="61"/>
      <c r="Q400" s="147"/>
    </row>
    <row r="401" spans="1:17">
      <c r="A401" s="18"/>
      <c r="B401" s="113"/>
      <c r="C401" s="113"/>
      <c r="D401" s="143"/>
      <c r="E401" s="143"/>
      <c r="F401" s="146"/>
      <c r="G401" s="146"/>
      <c r="H401" s="117"/>
      <c r="I401" s="146"/>
      <c r="J401" s="146"/>
      <c r="K401" s="146"/>
      <c r="L401" s="146"/>
      <c r="M401" s="146"/>
      <c r="N401" s="61"/>
      <c r="O401" s="61"/>
      <c r="P401" s="61"/>
      <c r="Q401" s="147"/>
    </row>
    <row r="402" spans="1:17">
      <c r="A402" s="18"/>
      <c r="B402" s="113"/>
      <c r="C402" s="113"/>
      <c r="D402" s="143"/>
      <c r="E402" s="304" t="s">
        <v>271</v>
      </c>
      <c r="F402" s="305"/>
      <c r="G402" s="305"/>
      <c r="H402" s="305"/>
      <c r="I402" s="305"/>
      <c r="J402" s="305"/>
      <c r="K402" s="305"/>
      <c r="L402" s="305"/>
      <c r="M402" s="306"/>
      <c r="N402" s="307">
        <v>14502691.460000001</v>
      </c>
      <c r="O402" s="308"/>
      <c r="P402" s="309"/>
      <c r="Q402" s="147"/>
    </row>
    <row r="403" spans="1:17">
      <c r="A403" s="18"/>
      <c r="B403" s="113"/>
      <c r="C403" s="113"/>
      <c r="D403" s="143"/>
      <c r="E403" s="304" t="s">
        <v>272</v>
      </c>
      <c r="F403" s="305"/>
      <c r="G403" s="305"/>
      <c r="H403" s="305"/>
      <c r="I403" s="305"/>
      <c r="J403" s="305"/>
      <c r="K403" s="305"/>
      <c r="L403" s="305"/>
      <c r="M403" s="306"/>
      <c r="N403" s="307">
        <v>7951434.2300000004</v>
      </c>
      <c r="O403" s="308"/>
      <c r="P403" s="309"/>
      <c r="Q403" s="147"/>
    </row>
    <row r="404" spans="1:17">
      <c r="A404" s="18"/>
      <c r="B404" s="113"/>
      <c r="C404" s="113"/>
      <c r="D404" s="143"/>
      <c r="E404" s="304" t="s">
        <v>273</v>
      </c>
      <c r="F404" s="305"/>
      <c r="G404" s="305"/>
      <c r="H404" s="305"/>
      <c r="I404" s="305"/>
      <c r="J404" s="305"/>
      <c r="K404" s="305"/>
      <c r="L404" s="305"/>
      <c r="M404" s="306"/>
      <c r="N404" s="307">
        <v>-11337.69</v>
      </c>
      <c r="O404" s="308"/>
      <c r="P404" s="309"/>
      <c r="Q404" s="147"/>
    </row>
    <row r="405" spans="1:17">
      <c r="A405" s="18"/>
      <c r="B405" s="113"/>
      <c r="C405" s="113"/>
      <c r="D405" s="143"/>
      <c r="E405" s="304" t="s">
        <v>274</v>
      </c>
      <c r="F405" s="305"/>
      <c r="G405" s="305"/>
      <c r="H405" s="305"/>
      <c r="I405" s="305"/>
      <c r="J405" s="305"/>
      <c r="K405" s="305"/>
      <c r="L405" s="305"/>
      <c r="M405" s="306"/>
      <c r="N405" s="307">
        <v>-81900.009999999995</v>
      </c>
      <c r="O405" s="308"/>
      <c r="P405" s="309"/>
      <c r="Q405" s="147"/>
    </row>
    <row r="406" spans="1:17">
      <c r="A406" s="18"/>
      <c r="B406" s="113"/>
      <c r="C406" s="113"/>
      <c r="D406" s="143"/>
      <c r="E406" s="304" t="s">
        <v>275</v>
      </c>
      <c r="F406" s="305"/>
      <c r="G406" s="305"/>
      <c r="H406" s="305"/>
      <c r="I406" s="305"/>
      <c r="J406" s="305"/>
      <c r="K406" s="305"/>
      <c r="L406" s="305"/>
      <c r="M406" s="306"/>
      <c r="N406" s="307">
        <v>-19185.509999999998</v>
      </c>
      <c r="O406" s="308"/>
      <c r="P406" s="309"/>
      <c r="Q406" s="147"/>
    </row>
    <row r="407" spans="1:17">
      <c r="A407" s="18"/>
      <c r="B407" s="113"/>
      <c r="C407" s="113"/>
      <c r="D407" s="143"/>
      <c r="E407" s="304" t="s">
        <v>276</v>
      </c>
      <c r="F407" s="305"/>
      <c r="G407" s="305"/>
      <c r="H407" s="305"/>
      <c r="I407" s="305"/>
      <c r="J407" s="305"/>
      <c r="K407" s="305"/>
      <c r="L407" s="305"/>
      <c r="M407" s="306"/>
      <c r="N407" s="307">
        <v>-118546.63</v>
      </c>
      <c r="O407" s="308"/>
      <c r="P407" s="309"/>
      <c r="Q407" s="147"/>
    </row>
    <row r="408" spans="1:17">
      <c r="A408" s="18"/>
      <c r="B408" s="113"/>
      <c r="C408" s="113"/>
      <c r="D408" s="143"/>
      <c r="E408" s="304" t="s">
        <v>277</v>
      </c>
      <c r="F408" s="305"/>
      <c r="G408" s="305"/>
      <c r="H408" s="305"/>
      <c r="I408" s="305"/>
      <c r="J408" s="305"/>
      <c r="K408" s="305"/>
      <c r="L408" s="305"/>
      <c r="M408" s="306"/>
      <c r="N408" s="307">
        <v>-5150</v>
      </c>
      <c r="O408" s="308"/>
      <c r="P408" s="309"/>
      <c r="Q408" s="147"/>
    </row>
    <row r="409" spans="1:17">
      <c r="A409" s="18"/>
      <c r="B409" s="113"/>
      <c r="C409" s="113"/>
      <c r="D409" s="143"/>
      <c r="E409" s="304" t="s">
        <v>278</v>
      </c>
      <c r="F409" s="305"/>
      <c r="G409" s="305"/>
      <c r="H409" s="305"/>
      <c r="I409" s="305"/>
      <c r="J409" s="305"/>
      <c r="K409" s="305"/>
      <c r="L409" s="305"/>
      <c r="M409" s="306"/>
      <c r="N409" s="307">
        <v>-247428.63</v>
      </c>
      <c r="O409" s="308"/>
      <c r="P409" s="309"/>
      <c r="Q409" s="147"/>
    </row>
    <row r="410" spans="1:17">
      <c r="A410" s="18"/>
      <c r="B410" s="113"/>
      <c r="C410" s="113"/>
      <c r="D410" s="143"/>
      <c r="E410" s="304" t="s">
        <v>279</v>
      </c>
      <c r="F410" s="305"/>
      <c r="G410" s="305"/>
      <c r="H410" s="305"/>
      <c r="I410" s="305"/>
      <c r="J410" s="305"/>
      <c r="K410" s="305"/>
      <c r="L410" s="305"/>
      <c r="M410" s="306"/>
      <c r="N410" s="307">
        <v>11385789.24</v>
      </c>
      <c r="O410" s="308"/>
      <c r="P410" s="309"/>
      <c r="Q410" s="147"/>
    </row>
    <row r="411" spans="1:17">
      <c r="A411" s="18"/>
      <c r="B411" s="113"/>
      <c r="C411" s="113"/>
      <c r="D411" s="143"/>
      <c r="E411" s="304" t="s">
        <v>280</v>
      </c>
      <c r="F411" s="305"/>
      <c r="G411" s="305"/>
      <c r="H411" s="305"/>
      <c r="I411" s="305"/>
      <c r="J411" s="305"/>
      <c r="K411" s="305"/>
      <c r="L411" s="305"/>
      <c r="M411" s="306"/>
      <c r="N411" s="307">
        <v>-1867628.65</v>
      </c>
      <c r="O411" s="308"/>
      <c r="P411" s="309"/>
      <c r="Q411" s="147"/>
    </row>
    <row r="412" spans="1:17">
      <c r="A412" s="18"/>
      <c r="B412" s="113"/>
      <c r="C412" s="113"/>
      <c r="D412" s="143"/>
      <c r="E412" s="304" t="s">
        <v>281</v>
      </c>
      <c r="F412" s="305"/>
      <c r="G412" s="305"/>
      <c r="H412" s="305"/>
      <c r="I412" s="305"/>
      <c r="J412" s="305"/>
      <c r="K412" s="305"/>
      <c r="L412" s="305"/>
      <c r="M412" s="306"/>
      <c r="N412" s="307">
        <v>-1594100.36</v>
      </c>
      <c r="O412" s="308"/>
      <c r="P412" s="309"/>
      <c r="Q412" s="147"/>
    </row>
    <row r="413" spans="1:17">
      <c r="A413" s="18"/>
      <c r="B413" s="113"/>
      <c r="C413" s="113"/>
      <c r="D413" s="143"/>
      <c r="E413" s="304" t="s">
        <v>282</v>
      </c>
      <c r="F413" s="305"/>
      <c r="G413" s="305"/>
      <c r="H413" s="305"/>
      <c r="I413" s="305"/>
      <c r="J413" s="305"/>
      <c r="K413" s="305"/>
      <c r="L413" s="305"/>
      <c r="M413" s="306"/>
      <c r="N413" s="307">
        <v>-1623856.31</v>
      </c>
      <c r="O413" s="308"/>
      <c r="P413" s="309"/>
      <c r="Q413" s="147"/>
    </row>
    <row r="414" spans="1:17">
      <c r="A414" s="18"/>
      <c r="B414" s="113"/>
      <c r="C414" s="113"/>
      <c r="D414" s="143"/>
      <c r="E414" s="304" t="s">
        <v>283</v>
      </c>
      <c r="F414" s="305"/>
      <c r="G414" s="305"/>
      <c r="H414" s="305"/>
      <c r="I414" s="305"/>
      <c r="J414" s="305"/>
      <c r="K414" s="305"/>
      <c r="L414" s="305"/>
      <c r="M414" s="306"/>
      <c r="N414" s="307">
        <v>-2137899.7200000002</v>
      </c>
      <c r="O414" s="308"/>
      <c r="P414" s="309"/>
      <c r="Q414" s="147"/>
    </row>
    <row r="415" spans="1:17">
      <c r="A415" s="18"/>
      <c r="B415" s="113"/>
      <c r="C415" s="113"/>
      <c r="D415" s="143"/>
      <c r="E415" s="304" t="s">
        <v>284</v>
      </c>
      <c r="F415" s="305"/>
      <c r="G415" s="305"/>
      <c r="H415" s="305"/>
      <c r="I415" s="305"/>
      <c r="J415" s="305"/>
      <c r="K415" s="305"/>
      <c r="L415" s="305"/>
      <c r="M415" s="306"/>
      <c r="N415" s="307">
        <v>-1678083.61</v>
      </c>
      <c r="O415" s="308"/>
      <c r="P415" s="309"/>
      <c r="Q415" s="147"/>
    </row>
    <row r="416" spans="1:17">
      <c r="A416" s="18"/>
      <c r="B416" s="113"/>
      <c r="C416" s="113"/>
      <c r="D416" s="143"/>
      <c r="E416" s="304" t="s">
        <v>285</v>
      </c>
      <c r="F416" s="305"/>
      <c r="G416" s="305"/>
      <c r="H416" s="305"/>
      <c r="I416" s="305"/>
      <c r="J416" s="305"/>
      <c r="K416" s="305"/>
      <c r="L416" s="305"/>
      <c r="M416" s="306"/>
      <c r="N416" s="307">
        <v>-1193597.6100000001</v>
      </c>
      <c r="O416" s="308"/>
      <c r="P416" s="309"/>
      <c r="Q416" s="147"/>
    </row>
    <row r="417" spans="1:17">
      <c r="A417" s="18"/>
      <c r="B417" s="113"/>
      <c r="C417" s="113"/>
      <c r="D417" s="143"/>
      <c r="E417" s="304" t="s">
        <v>286</v>
      </c>
      <c r="F417" s="305"/>
      <c r="G417" s="305"/>
      <c r="H417" s="305"/>
      <c r="I417" s="305"/>
      <c r="J417" s="305"/>
      <c r="K417" s="305"/>
      <c r="L417" s="305"/>
      <c r="M417" s="306"/>
      <c r="N417" s="307">
        <v>-1837152.53</v>
      </c>
      <c r="O417" s="308"/>
      <c r="P417" s="309"/>
      <c r="Q417" s="147"/>
    </row>
    <row r="418" spans="1:17" ht="11.25" customHeight="1">
      <c r="A418" s="18"/>
      <c r="B418" s="113"/>
      <c r="C418" s="113"/>
      <c r="D418" s="143"/>
      <c r="E418" s="304" t="s">
        <v>287</v>
      </c>
      <c r="F418" s="305"/>
      <c r="G418" s="305"/>
      <c r="H418" s="305"/>
      <c r="I418" s="305"/>
      <c r="J418" s="305"/>
      <c r="K418" s="305"/>
      <c r="L418" s="305"/>
      <c r="M418" s="306"/>
      <c r="N418" s="307">
        <v>-2254459.9700000002</v>
      </c>
      <c r="O418" s="308"/>
      <c r="P418" s="309"/>
      <c r="Q418" s="147"/>
    </row>
    <row r="419" spans="1:17" ht="11.25" customHeight="1">
      <c r="A419" s="18"/>
      <c r="B419" s="113"/>
      <c r="C419" s="113"/>
      <c r="D419" s="143"/>
      <c r="E419" s="304" t="s">
        <v>288</v>
      </c>
      <c r="F419" s="305"/>
      <c r="G419" s="305"/>
      <c r="H419" s="305"/>
      <c r="I419" s="305"/>
      <c r="J419" s="305"/>
      <c r="K419" s="305"/>
      <c r="L419" s="305"/>
      <c r="M419" s="306"/>
      <c r="N419" s="307">
        <v>10753550.82</v>
      </c>
      <c r="O419" s="308"/>
      <c r="P419" s="309"/>
      <c r="Q419" s="147"/>
    </row>
    <row r="420" spans="1:17" ht="11.25" customHeight="1">
      <c r="A420" s="18"/>
      <c r="B420" s="113"/>
      <c r="C420" s="113"/>
      <c r="D420" s="143"/>
      <c r="E420" s="304" t="s">
        <v>289</v>
      </c>
      <c r="F420" s="305"/>
      <c r="G420" s="305"/>
      <c r="H420" s="305"/>
      <c r="I420" s="305"/>
      <c r="J420" s="305"/>
      <c r="K420" s="305"/>
      <c r="L420" s="305"/>
      <c r="M420" s="306"/>
      <c r="N420" s="307">
        <v>15687024.619999999</v>
      </c>
      <c r="O420" s="308"/>
      <c r="P420" s="309"/>
      <c r="Q420" s="147"/>
    </row>
    <row r="421" spans="1:17">
      <c r="A421" s="18"/>
      <c r="B421" s="113"/>
      <c r="C421" s="113"/>
      <c r="D421" s="143"/>
      <c r="E421" s="304" t="s">
        <v>290</v>
      </c>
      <c r="F421" s="305"/>
      <c r="G421" s="305"/>
      <c r="H421" s="305"/>
      <c r="I421" s="305"/>
      <c r="J421" s="305"/>
      <c r="K421" s="305"/>
      <c r="L421" s="305"/>
      <c r="M421" s="306"/>
      <c r="N421" s="307">
        <v>11529796.390000001</v>
      </c>
      <c r="O421" s="308"/>
      <c r="P421" s="309"/>
      <c r="Q421" s="147"/>
    </row>
    <row r="422" spans="1:17">
      <c r="A422" s="18"/>
      <c r="B422" s="113"/>
      <c r="C422" s="113"/>
      <c r="D422" s="143"/>
      <c r="E422" s="304" t="s">
        <v>326</v>
      </c>
      <c r="F422" s="305"/>
      <c r="G422" s="305"/>
      <c r="H422" s="305"/>
      <c r="I422" s="305"/>
      <c r="J422" s="305"/>
      <c r="K422" s="305"/>
      <c r="L422" s="305"/>
      <c r="M422" s="306"/>
      <c r="N422" s="307">
        <v>-138566.78</v>
      </c>
      <c r="O422" s="308"/>
      <c r="P422" s="309"/>
      <c r="Q422" s="147"/>
    </row>
    <row r="423" spans="1:17">
      <c r="A423" s="18"/>
      <c r="B423" s="113"/>
      <c r="C423" s="113"/>
      <c r="D423" s="143"/>
      <c r="E423" s="143"/>
      <c r="F423" s="146"/>
      <c r="G423" s="146"/>
      <c r="H423" s="117"/>
      <c r="I423" s="146"/>
      <c r="J423" s="146"/>
      <c r="K423" s="146"/>
      <c r="L423" s="146"/>
      <c r="M423" s="146"/>
      <c r="N423" s="310">
        <f>SUM(N402:P422)</f>
        <v>57001392.750000007</v>
      </c>
      <c r="O423" s="311"/>
      <c r="P423" s="312">
        <f>SUM(N423:O423)</f>
        <v>57001392.750000007</v>
      </c>
      <c r="Q423" s="147"/>
    </row>
    <row r="424" spans="1:17">
      <c r="A424" s="18"/>
      <c r="B424" s="113"/>
      <c r="C424" s="113"/>
      <c r="D424" s="143"/>
      <c r="E424" s="143"/>
      <c r="F424" s="146"/>
      <c r="G424" s="146"/>
      <c r="H424" s="117"/>
      <c r="I424" s="146"/>
      <c r="J424" s="146"/>
      <c r="K424" s="146"/>
      <c r="L424" s="146"/>
      <c r="M424" s="146"/>
      <c r="N424" s="62"/>
      <c r="O424" s="62"/>
      <c r="P424" s="62"/>
      <c r="Q424" s="147"/>
    </row>
    <row r="425" spans="1:17">
      <c r="A425" s="18"/>
      <c r="B425" s="113"/>
      <c r="C425" s="113"/>
      <c r="D425" s="143"/>
      <c r="E425" s="143"/>
      <c r="F425" s="146"/>
      <c r="G425" s="146"/>
      <c r="H425" s="117"/>
      <c r="I425" s="146"/>
      <c r="J425" s="146"/>
      <c r="K425" s="146"/>
      <c r="L425" s="146"/>
      <c r="M425" s="146"/>
      <c r="N425" s="62"/>
      <c r="O425" s="62"/>
      <c r="P425" s="62"/>
      <c r="Q425" s="147"/>
    </row>
    <row r="426" spans="1:17">
      <c r="A426" s="18"/>
      <c r="B426" s="113"/>
      <c r="C426" s="113"/>
      <c r="D426" s="143"/>
      <c r="E426" s="263" t="s">
        <v>291</v>
      </c>
      <c r="F426" s="263"/>
      <c r="G426" s="263"/>
      <c r="H426" s="263"/>
      <c r="I426" s="119">
        <f>+N423+N395+N370+N380</f>
        <v>664112657.34000003</v>
      </c>
      <c r="J426" s="146"/>
      <c r="K426" s="146"/>
      <c r="L426" s="146"/>
      <c r="M426" s="146"/>
      <c r="N426" s="146"/>
      <c r="O426" s="146"/>
      <c r="P426" s="146"/>
      <c r="Q426" s="147"/>
    </row>
    <row r="427" spans="1:17">
      <c r="A427" s="18"/>
      <c r="B427" s="113"/>
      <c r="C427" s="113"/>
      <c r="D427" s="143"/>
      <c r="E427" s="143"/>
      <c r="F427" s="146"/>
      <c r="G427" s="146"/>
      <c r="H427" s="117"/>
      <c r="I427" s="120"/>
      <c r="J427" s="146"/>
      <c r="K427" s="146"/>
      <c r="L427" s="146"/>
      <c r="M427" s="146"/>
      <c r="N427" s="146"/>
      <c r="O427" s="146"/>
      <c r="P427" s="146"/>
      <c r="Q427" s="147"/>
    </row>
    <row r="428" spans="1:17" ht="13.5" customHeight="1">
      <c r="A428" s="18"/>
      <c r="B428" s="113"/>
      <c r="C428" s="113"/>
      <c r="D428" s="263" t="s">
        <v>293</v>
      </c>
      <c r="E428" s="263"/>
      <c r="F428" s="263"/>
      <c r="G428" s="263"/>
      <c r="H428" s="263"/>
      <c r="I428" s="119">
        <f>+I426+H358</f>
        <v>775822719.41000009</v>
      </c>
      <c r="J428" s="146"/>
      <c r="K428" s="146"/>
      <c r="L428" s="146"/>
      <c r="M428" s="146"/>
      <c r="N428" s="146"/>
      <c r="O428" s="146"/>
      <c r="P428" s="146"/>
      <c r="Q428" s="147"/>
    </row>
    <row r="429" spans="1:17" ht="13.5" customHeight="1">
      <c r="A429" s="18"/>
      <c r="B429" s="113"/>
      <c r="C429" s="113"/>
      <c r="D429" s="143"/>
      <c r="E429" s="143"/>
      <c r="F429" s="146"/>
      <c r="G429" s="146"/>
      <c r="H429" s="117"/>
      <c r="I429" s="146"/>
      <c r="J429" s="146"/>
      <c r="K429" s="146"/>
      <c r="L429" s="146"/>
      <c r="M429" s="146"/>
      <c r="N429" s="146"/>
      <c r="O429" s="146"/>
      <c r="P429" s="146"/>
      <c r="Q429" s="147"/>
    </row>
    <row r="430" spans="1:17" ht="13.5" customHeight="1">
      <c r="A430" s="18"/>
      <c r="B430" s="113"/>
      <c r="C430" s="113"/>
      <c r="D430" s="143"/>
      <c r="F430" s="146"/>
      <c r="G430" s="146"/>
      <c r="H430" s="117"/>
      <c r="I430" s="146"/>
      <c r="J430" s="146"/>
      <c r="K430" s="146"/>
      <c r="L430" s="146"/>
      <c r="M430" s="146"/>
      <c r="N430" s="146"/>
      <c r="O430" s="146"/>
      <c r="P430" s="146"/>
      <c r="Q430" s="147"/>
    </row>
    <row r="431" spans="1:17">
      <c r="A431" s="18"/>
      <c r="B431" s="113"/>
      <c r="C431" s="113"/>
      <c r="D431" s="3"/>
      <c r="E431" s="146"/>
      <c r="F431" s="146"/>
      <c r="G431" s="146"/>
      <c r="H431" s="146"/>
      <c r="I431" s="146"/>
      <c r="J431" s="146"/>
      <c r="K431" s="146"/>
      <c r="L431" s="146"/>
      <c r="M431" s="146"/>
      <c r="N431" s="146"/>
      <c r="O431" s="146"/>
      <c r="P431" s="146"/>
      <c r="Q431" s="147"/>
    </row>
    <row r="432" spans="1:17">
      <c r="A432" s="18"/>
      <c r="B432" s="113"/>
      <c r="C432" s="113"/>
      <c r="D432" s="3"/>
      <c r="E432" s="146"/>
      <c r="F432" s="146"/>
      <c r="G432" s="146"/>
      <c r="H432" s="146"/>
      <c r="I432" s="146"/>
      <c r="J432" s="146"/>
      <c r="K432" s="146"/>
      <c r="L432" s="146"/>
      <c r="M432" s="146"/>
      <c r="N432" s="146"/>
      <c r="O432" s="146"/>
      <c r="P432" s="146"/>
      <c r="Q432" s="147"/>
    </row>
    <row r="433" spans="1:17" ht="12.75" thickBot="1">
      <c r="A433" s="18"/>
      <c r="B433" s="113"/>
      <c r="C433" s="113"/>
      <c r="D433" s="3"/>
      <c r="E433" s="146"/>
      <c r="F433" s="146"/>
      <c r="G433" s="146"/>
      <c r="H433" s="146"/>
      <c r="I433" s="146"/>
      <c r="J433" s="146"/>
      <c r="K433" s="146"/>
      <c r="L433" s="146"/>
      <c r="M433" s="146"/>
      <c r="N433" s="146"/>
      <c r="O433" s="63"/>
      <c r="P433" s="63"/>
      <c r="Q433" s="70"/>
    </row>
    <row r="434" spans="1:17" ht="12.75" thickBot="1">
      <c r="A434" s="72"/>
      <c r="B434" s="73"/>
      <c r="C434" s="74"/>
      <c r="D434" s="74"/>
      <c r="E434" s="74"/>
      <c r="F434" s="74"/>
      <c r="G434" s="74"/>
      <c r="H434" s="74"/>
      <c r="I434" s="74"/>
      <c r="J434" s="74"/>
      <c r="K434" s="74"/>
      <c r="L434" s="74"/>
      <c r="M434" s="74"/>
      <c r="N434" s="74"/>
      <c r="O434" s="74"/>
      <c r="P434" s="74"/>
      <c r="Q434" s="75"/>
    </row>
    <row r="435" spans="1:17">
      <c r="A435" s="12" t="s">
        <v>307</v>
      </c>
      <c r="B435" s="1" t="s">
        <v>3</v>
      </c>
      <c r="Q435" s="154"/>
    </row>
    <row r="436" spans="1:17">
      <c r="A436" s="12"/>
      <c r="B436" s="83"/>
      <c r="C436" s="1"/>
      <c r="Q436" s="154"/>
    </row>
    <row r="437" spans="1:17">
      <c r="A437" s="23"/>
      <c r="B437" s="82"/>
      <c r="D437" s="82"/>
      <c r="E437" s="82"/>
      <c r="F437" s="82"/>
      <c r="G437" s="82"/>
      <c r="H437" s="82"/>
      <c r="I437" s="82"/>
      <c r="J437" s="82"/>
      <c r="K437" s="82"/>
      <c r="L437" s="82"/>
      <c r="M437" s="82"/>
      <c r="N437" s="82"/>
      <c r="O437" s="82"/>
      <c r="P437" s="82"/>
      <c r="Q437" s="154"/>
    </row>
    <row r="438" spans="1:17">
      <c r="A438" s="23"/>
      <c r="B438" s="82"/>
      <c r="C438" s="153" t="s">
        <v>118</v>
      </c>
      <c r="J438" s="82"/>
      <c r="K438" s="82"/>
      <c r="L438" s="82"/>
      <c r="M438" s="82"/>
      <c r="N438" s="82"/>
      <c r="O438" s="82"/>
      <c r="P438" s="82"/>
      <c r="Q438" s="154"/>
    </row>
    <row r="439" spans="1:17">
      <c r="A439" s="7"/>
      <c r="Q439" s="154"/>
    </row>
    <row r="440" spans="1:17">
      <c r="A440" s="7"/>
      <c r="C440" s="83" t="s">
        <v>117</v>
      </c>
      <c r="Q440" s="154"/>
    </row>
    <row r="441" spans="1:17">
      <c r="A441" s="7"/>
      <c r="C441" s="83"/>
      <c r="Q441" s="154"/>
    </row>
    <row r="442" spans="1:17">
      <c r="A442" s="7"/>
      <c r="E442" s="182" t="s">
        <v>5</v>
      </c>
      <c r="F442" s="183"/>
      <c r="G442" s="183"/>
      <c r="H442" s="184"/>
      <c r="I442" s="185">
        <v>2024</v>
      </c>
      <c r="J442" s="186"/>
      <c r="K442" s="187"/>
      <c r="L442" s="185">
        <v>2023</v>
      </c>
      <c r="M442" s="186"/>
      <c r="N442" s="187"/>
      <c r="Q442" s="154"/>
    </row>
    <row r="443" spans="1:17">
      <c r="A443" s="25"/>
      <c r="B443" s="121"/>
      <c r="E443" s="205" t="s">
        <v>119</v>
      </c>
      <c r="F443" s="206"/>
      <c r="G443" s="206"/>
      <c r="H443" s="207"/>
      <c r="I443" s="285">
        <v>222098089.09</v>
      </c>
      <c r="J443" s="286"/>
      <c r="K443" s="287"/>
      <c r="L443" s="166">
        <v>205846180</v>
      </c>
      <c r="M443" s="167"/>
      <c r="N443" s="168"/>
      <c r="Q443" s="154"/>
    </row>
    <row r="444" spans="1:17">
      <c r="A444" s="25"/>
      <c r="B444" s="121"/>
      <c r="E444" s="205" t="s">
        <v>120</v>
      </c>
      <c r="F444" s="206"/>
      <c r="G444" s="206"/>
      <c r="H444" s="207"/>
      <c r="I444" s="285">
        <v>990486.44</v>
      </c>
      <c r="J444" s="286"/>
      <c r="K444" s="287"/>
      <c r="L444" s="169">
        <v>2964947</v>
      </c>
      <c r="M444" s="170"/>
      <c r="N444" s="171"/>
      <c r="Q444" s="154"/>
    </row>
    <row r="445" spans="1:17">
      <c r="A445" s="25"/>
      <c r="B445" s="121"/>
      <c r="E445" s="205" t="s">
        <v>121</v>
      </c>
      <c r="F445" s="206"/>
      <c r="G445" s="206"/>
      <c r="H445" s="207"/>
      <c r="I445" s="285">
        <v>5027405.95</v>
      </c>
      <c r="J445" s="286"/>
      <c r="K445" s="287"/>
      <c r="L445" s="169">
        <v>5278923</v>
      </c>
      <c r="M445" s="170"/>
      <c r="N445" s="171"/>
      <c r="Q445" s="154"/>
    </row>
    <row r="446" spans="1:17">
      <c r="A446" s="25"/>
      <c r="B446" s="121"/>
      <c r="E446" s="205" t="s">
        <v>122</v>
      </c>
      <c r="F446" s="206"/>
      <c r="G446" s="206"/>
      <c r="H446" s="207"/>
      <c r="I446" s="285">
        <v>8614495.1899999995</v>
      </c>
      <c r="J446" s="286"/>
      <c r="K446" s="287"/>
      <c r="L446" s="229">
        <v>23285262</v>
      </c>
      <c r="M446" s="229"/>
      <c r="N446" s="229"/>
      <c r="Q446" s="154"/>
    </row>
    <row r="447" spans="1:17" s="47" customFormat="1">
      <c r="A447" s="7"/>
      <c r="B447" s="153"/>
      <c r="C447" s="153"/>
      <c r="D447" s="153"/>
      <c r="E447" s="198" t="s">
        <v>134</v>
      </c>
      <c r="F447" s="199"/>
      <c r="G447" s="199"/>
      <c r="H447" s="200"/>
      <c r="I447" s="201">
        <f>SUM(I443:K446)</f>
        <v>236730476.66999999</v>
      </c>
      <c r="J447" s="202"/>
      <c r="K447" s="203"/>
      <c r="L447" s="201">
        <f>SUM(L443:N446)</f>
        <v>237375312</v>
      </c>
      <c r="M447" s="202"/>
      <c r="N447" s="203"/>
      <c r="O447" s="153"/>
      <c r="P447" s="153"/>
      <c r="Q447" s="71"/>
    </row>
    <row r="448" spans="1:17" s="47" customFormat="1">
      <c r="A448" s="7"/>
      <c r="B448" s="153"/>
      <c r="C448" s="153"/>
      <c r="D448" s="153"/>
      <c r="E448" s="153"/>
      <c r="F448" s="153"/>
      <c r="G448" s="153"/>
      <c r="H448" s="153"/>
      <c r="I448" s="153"/>
      <c r="J448" s="153"/>
      <c r="K448" s="153"/>
      <c r="L448" s="153"/>
      <c r="M448" s="153"/>
      <c r="N448" s="153"/>
      <c r="O448" s="153"/>
      <c r="P448" s="153"/>
      <c r="Q448" s="71"/>
    </row>
    <row r="449" spans="1:17" ht="15.75" customHeight="1">
      <c r="A449" s="51"/>
      <c r="B449" s="80"/>
      <c r="C449" s="1" t="s">
        <v>129</v>
      </c>
      <c r="D449" s="155"/>
      <c r="E449" s="155"/>
      <c r="F449" s="155"/>
      <c r="G449" s="155"/>
      <c r="H449" s="155"/>
      <c r="I449" s="155"/>
      <c r="J449" s="155"/>
      <c r="K449" s="155"/>
      <c r="L449" s="155"/>
      <c r="M449" s="155"/>
      <c r="N449" s="155"/>
      <c r="O449" s="122"/>
      <c r="P449" s="122"/>
      <c r="Q449" s="154"/>
    </row>
    <row r="450" spans="1:17" ht="15.75" customHeight="1">
      <c r="A450" s="51"/>
      <c r="B450" s="80"/>
      <c r="C450" s="1"/>
      <c r="D450" s="155"/>
      <c r="E450" s="155"/>
      <c r="F450" s="155"/>
      <c r="G450" s="155"/>
      <c r="H450" s="155"/>
      <c r="I450" s="155"/>
      <c r="J450" s="155"/>
      <c r="K450" s="155"/>
      <c r="L450" s="155"/>
      <c r="M450" s="155"/>
      <c r="N450" s="155"/>
      <c r="O450" s="122"/>
      <c r="P450" s="122"/>
      <c r="Q450" s="154"/>
    </row>
    <row r="451" spans="1:17" ht="15.75" customHeight="1">
      <c r="A451" s="51"/>
      <c r="B451" s="80"/>
      <c r="C451" s="1"/>
      <c r="D451" s="155"/>
      <c r="E451" s="182" t="s">
        <v>5</v>
      </c>
      <c r="F451" s="183"/>
      <c r="G451" s="183"/>
      <c r="H451" s="184"/>
      <c r="I451" s="185">
        <v>2024</v>
      </c>
      <c r="J451" s="186"/>
      <c r="K451" s="187"/>
      <c r="L451" s="185">
        <v>2023</v>
      </c>
      <c r="M451" s="186"/>
      <c r="N451" s="187"/>
      <c r="O451" s="122"/>
      <c r="P451" s="122"/>
      <c r="Q451" s="154"/>
    </row>
    <row r="452" spans="1:17" ht="15.75" customHeight="1">
      <c r="A452" s="51"/>
      <c r="B452" s="80"/>
      <c r="C452" s="1"/>
      <c r="D452" s="155"/>
      <c r="E452" s="205" t="s">
        <v>130</v>
      </c>
      <c r="F452" s="206"/>
      <c r="G452" s="206"/>
      <c r="H452" s="207"/>
      <c r="I452" s="313">
        <v>52828730.130000003</v>
      </c>
      <c r="J452" s="314"/>
      <c r="K452" s="315"/>
      <c r="L452" s="166">
        <v>51683730.700000003</v>
      </c>
      <c r="M452" s="167"/>
      <c r="N452" s="168"/>
      <c r="O452" s="122"/>
      <c r="P452" s="122"/>
      <c r="Q452" s="154"/>
    </row>
    <row r="453" spans="1:17" ht="15.75" customHeight="1">
      <c r="A453" s="51"/>
      <c r="B453" s="80"/>
      <c r="C453" s="1"/>
      <c r="D453" s="155"/>
      <c r="E453" s="205" t="s">
        <v>131</v>
      </c>
      <c r="F453" s="206"/>
      <c r="G453" s="206"/>
      <c r="H453" s="207"/>
      <c r="I453" s="313">
        <v>32055774.969999999</v>
      </c>
      <c r="J453" s="314"/>
      <c r="K453" s="315"/>
      <c r="L453" s="166">
        <v>30993995.41</v>
      </c>
      <c r="M453" s="167"/>
      <c r="N453" s="168"/>
      <c r="O453" s="122"/>
      <c r="P453" s="122"/>
      <c r="Q453" s="154"/>
    </row>
    <row r="454" spans="1:17" ht="15.75" customHeight="1">
      <c r="A454" s="51"/>
      <c r="B454" s="80"/>
      <c r="C454" s="1"/>
      <c r="D454" s="155"/>
      <c r="E454" s="205" t="s">
        <v>132</v>
      </c>
      <c r="F454" s="206"/>
      <c r="G454" s="206"/>
      <c r="H454" s="207"/>
      <c r="I454" s="313">
        <v>112748740.78</v>
      </c>
      <c r="J454" s="314"/>
      <c r="K454" s="315"/>
      <c r="L454" s="166">
        <v>95997059.780000001</v>
      </c>
      <c r="M454" s="167"/>
      <c r="N454" s="168"/>
      <c r="O454" s="122"/>
      <c r="P454" s="122"/>
      <c r="Q454" s="154"/>
    </row>
    <row r="455" spans="1:17" ht="15.75" customHeight="1">
      <c r="A455" s="51"/>
      <c r="B455" s="80"/>
      <c r="C455" s="1"/>
      <c r="D455" s="155"/>
      <c r="E455" s="205" t="s">
        <v>203</v>
      </c>
      <c r="F455" s="206"/>
      <c r="G455" s="206"/>
      <c r="H455" s="207"/>
      <c r="I455" s="313"/>
      <c r="J455" s="314"/>
      <c r="K455" s="315"/>
      <c r="L455" s="166">
        <v>1932393</v>
      </c>
      <c r="M455" s="167"/>
      <c r="N455" s="168"/>
      <c r="O455" s="122"/>
      <c r="P455" s="122"/>
      <c r="Q455" s="154"/>
    </row>
    <row r="456" spans="1:17" ht="15.75" customHeight="1">
      <c r="A456" s="51"/>
      <c r="B456" s="80"/>
      <c r="C456" s="1"/>
      <c r="D456" s="155"/>
      <c r="E456" s="140" t="s">
        <v>204</v>
      </c>
      <c r="F456" s="141"/>
      <c r="G456" s="141"/>
      <c r="H456" s="142"/>
      <c r="I456" s="313">
        <v>14431108.33</v>
      </c>
      <c r="J456" s="314"/>
      <c r="K456" s="315"/>
      <c r="L456" s="166">
        <v>12725202</v>
      </c>
      <c r="M456" s="167"/>
      <c r="N456" s="168"/>
      <c r="O456" s="122"/>
      <c r="P456" s="122"/>
      <c r="Q456" s="154"/>
    </row>
    <row r="457" spans="1:17" ht="15.75" customHeight="1">
      <c r="A457" s="51"/>
      <c r="B457" s="80"/>
      <c r="C457" s="1"/>
      <c r="D457" s="155"/>
      <c r="E457" s="205" t="s">
        <v>208</v>
      </c>
      <c r="F457" s="206"/>
      <c r="G457" s="206"/>
      <c r="H457" s="207"/>
      <c r="I457" s="313">
        <v>1470000</v>
      </c>
      <c r="J457" s="314"/>
      <c r="K457" s="315"/>
      <c r="L457" s="166"/>
      <c r="M457" s="167"/>
      <c r="N457" s="168"/>
      <c r="O457" s="122"/>
      <c r="P457" s="122"/>
      <c r="Q457" s="154"/>
    </row>
    <row r="458" spans="1:17" ht="15.75" customHeight="1">
      <c r="A458" s="51"/>
      <c r="B458" s="80"/>
      <c r="C458" s="1"/>
      <c r="D458" s="155"/>
      <c r="E458" s="205" t="s">
        <v>133</v>
      </c>
      <c r="F458" s="206"/>
      <c r="G458" s="206"/>
      <c r="H458" s="207"/>
      <c r="I458" s="313">
        <v>19129537.710000001</v>
      </c>
      <c r="J458" s="314"/>
      <c r="K458" s="315"/>
      <c r="L458" s="166">
        <v>27052473.039999999</v>
      </c>
      <c r="M458" s="167"/>
      <c r="N458" s="168"/>
      <c r="O458" s="122"/>
      <c r="P458" s="122"/>
      <c r="Q458" s="154"/>
    </row>
    <row r="459" spans="1:17" ht="15.75" customHeight="1">
      <c r="A459" s="51"/>
      <c r="B459" s="80"/>
      <c r="C459" s="1"/>
      <c r="D459" s="155"/>
      <c r="E459" s="198" t="s">
        <v>135</v>
      </c>
      <c r="F459" s="199"/>
      <c r="G459" s="199"/>
      <c r="H459" s="200"/>
      <c r="I459" s="191">
        <f>SUM(I452:K458)</f>
        <v>232663891.92000002</v>
      </c>
      <c r="J459" s="192"/>
      <c r="K459" s="193"/>
      <c r="L459" s="191">
        <f>SUM(L452:N458)</f>
        <v>220384853.92999998</v>
      </c>
      <c r="M459" s="192"/>
      <c r="N459" s="193"/>
      <c r="O459" s="122"/>
      <c r="P459" s="122"/>
      <c r="Q459" s="154"/>
    </row>
    <row r="460" spans="1:17" ht="15.75" customHeight="1">
      <c r="A460" s="51"/>
      <c r="B460" s="80"/>
      <c r="C460" s="1"/>
      <c r="D460" s="155"/>
      <c r="E460" s="87"/>
      <c r="F460" s="87"/>
      <c r="G460" s="87"/>
      <c r="H460" s="87"/>
      <c r="I460" s="36"/>
      <c r="J460" s="36"/>
      <c r="K460" s="36"/>
      <c r="L460" s="36"/>
      <c r="M460" s="36"/>
      <c r="N460" s="36"/>
      <c r="O460" s="122"/>
      <c r="P460" s="122"/>
      <c r="Q460" s="154"/>
    </row>
    <row r="461" spans="1:17" ht="15.75" customHeight="1">
      <c r="A461" s="51"/>
      <c r="B461" s="80"/>
      <c r="C461" s="324"/>
      <c r="D461" s="324"/>
      <c r="E461" s="324"/>
      <c r="F461" s="324"/>
      <c r="G461" s="324"/>
      <c r="H461" s="324"/>
      <c r="I461" s="324"/>
      <c r="J461" s="324"/>
      <c r="K461" s="324"/>
      <c r="L461" s="324"/>
      <c r="M461" s="324"/>
      <c r="N461" s="324"/>
      <c r="O461" s="324"/>
      <c r="P461" s="122"/>
      <c r="Q461" s="154"/>
    </row>
    <row r="462" spans="1:17" ht="15.75" customHeight="1">
      <c r="A462" s="51"/>
      <c r="B462" s="80"/>
      <c r="C462" s="1"/>
      <c r="D462" s="155"/>
      <c r="E462" s="87"/>
      <c r="F462" s="87"/>
      <c r="G462" s="87"/>
      <c r="H462" s="87"/>
      <c r="I462" s="36"/>
      <c r="J462" s="36"/>
      <c r="K462" s="36"/>
      <c r="L462" s="36"/>
      <c r="M462" s="36"/>
      <c r="N462" s="36"/>
      <c r="O462" s="122"/>
      <c r="P462" s="122"/>
      <c r="Q462" s="154"/>
    </row>
    <row r="463" spans="1:17" ht="15.75" customHeight="1">
      <c r="A463" s="51"/>
      <c r="B463" s="80"/>
      <c r="C463" s="1"/>
      <c r="D463" s="155"/>
      <c r="E463" s="155"/>
      <c r="F463" s="155"/>
      <c r="G463" s="155"/>
      <c r="H463" s="155"/>
      <c r="I463" s="155"/>
      <c r="J463" s="155"/>
      <c r="K463" s="155"/>
      <c r="L463" s="155"/>
      <c r="M463" s="155"/>
      <c r="N463" s="155"/>
      <c r="O463" s="122"/>
      <c r="P463" s="122"/>
      <c r="Q463" s="154"/>
    </row>
    <row r="464" spans="1:17" ht="15.75" customHeight="1">
      <c r="A464" s="51"/>
      <c r="B464" s="80"/>
      <c r="C464" s="1" t="s">
        <v>136</v>
      </c>
      <c r="D464" s="155"/>
      <c r="E464" s="155"/>
      <c r="F464" s="155"/>
      <c r="G464" s="155"/>
      <c r="H464" s="155"/>
      <c r="I464" s="325">
        <f>+I447-I459</f>
        <v>4066584.7499999702</v>
      </c>
      <c r="J464" s="326"/>
      <c r="K464" s="327"/>
      <c r="L464" s="325">
        <f>+L447-L459</f>
        <v>16990458.070000023</v>
      </c>
      <c r="M464" s="326"/>
      <c r="N464" s="327"/>
      <c r="O464" s="122"/>
      <c r="P464" s="122"/>
      <c r="Q464" s="154"/>
    </row>
    <row r="465" spans="1:17" ht="15.75" customHeight="1">
      <c r="A465" s="51"/>
      <c r="B465" s="80"/>
      <c r="C465" s="1"/>
      <c r="D465" s="155"/>
      <c r="E465" s="155"/>
      <c r="F465" s="155"/>
      <c r="G465" s="155"/>
      <c r="H465" s="155"/>
      <c r="I465" s="123"/>
      <c r="J465" s="123"/>
      <c r="K465" s="123"/>
      <c r="L465" s="123"/>
      <c r="M465" s="123"/>
      <c r="N465" s="123"/>
      <c r="O465" s="122"/>
      <c r="P465" s="122"/>
      <c r="Q465" s="154"/>
    </row>
    <row r="466" spans="1:17" ht="15.75" customHeight="1">
      <c r="A466" s="51"/>
      <c r="B466" s="80"/>
      <c r="C466" s="1"/>
      <c r="D466" s="155"/>
      <c r="E466" s="155"/>
      <c r="F466" s="155"/>
      <c r="G466" s="155"/>
      <c r="H466" s="155"/>
      <c r="I466" s="123"/>
      <c r="J466" s="123"/>
      <c r="K466" s="123"/>
      <c r="L466" s="123"/>
      <c r="M466" s="123"/>
      <c r="N466" s="123"/>
      <c r="O466" s="122"/>
      <c r="P466" s="122"/>
      <c r="Q466" s="154"/>
    </row>
    <row r="467" spans="1:17" ht="15.75" customHeight="1">
      <c r="A467" s="51"/>
      <c r="B467" s="80"/>
      <c r="C467" s="1" t="s">
        <v>137</v>
      </c>
      <c r="D467" s="155"/>
      <c r="E467" s="155"/>
      <c r="F467" s="155"/>
      <c r="G467" s="155"/>
      <c r="H467" s="155"/>
      <c r="I467" s="123"/>
      <c r="J467" s="123"/>
      <c r="K467" s="123"/>
      <c r="L467" s="123"/>
      <c r="M467" s="123"/>
      <c r="N467" s="123"/>
      <c r="O467" s="122"/>
      <c r="P467" s="122"/>
      <c r="Q467" s="154"/>
    </row>
    <row r="468" spans="1:17" ht="15.75" customHeight="1">
      <c r="A468" s="51"/>
      <c r="B468" s="80"/>
      <c r="C468" s="1" t="s">
        <v>117</v>
      </c>
      <c r="D468" s="155"/>
      <c r="E468" s="155"/>
      <c r="F468" s="155"/>
      <c r="G468" s="155"/>
      <c r="H468" s="155"/>
      <c r="I468" s="316">
        <f>+I469+I470+I471</f>
        <v>0</v>
      </c>
      <c r="J468" s="317"/>
      <c r="K468" s="318"/>
      <c r="L468" s="316">
        <f>+L469+L470+L471</f>
        <v>0</v>
      </c>
      <c r="M468" s="317"/>
      <c r="N468" s="318"/>
      <c r="O468" s="122"/>
      <c r="P468" s="122"/>
      <c r="Q468" s="154"/>
    </row>
    <row r="469" spans="1:17" ht="27" customHeight="1">
      <c r="A469" s="51"/>
      <c r="B469" s="80"/>
      <c r="C469" s="1"/>
      <c r="D469" s="155"/>
      <c r="E469" s="319" t="s">
        <v>138</v>
      </c>
      <c r="F469" s="319"/>
      <c r="G469" s="319"/>
      <c r="H469" s="320"/>
      <c r="I469" s="321">
        <v>0</v>
      </c>
      <c r="J469" s="322"/>
      <c r="K469" s="323"/>
      <c r="L469" s="321">
        <v>0</v>
      </c>
      <c r="M469" s="322"/>
      <c r="N469" s="323"/>
      <c r="O469" s="122"/>
      <c r="P469" s="122"/>
      <c r="Q469" s="154"/>
    </row>
    <row r="470" spans="1:17" ht="15.75" customHeight="1">
      <c r="A470" s="51"/>
      <c r="B470" s="80"/>
      <c r="C470" s="1"/>
      <c r="D470" s="155"/>
      <c r="E470" s="319" t="s">
        <v>30</v>
      </c>
      <c r="F470" s="319"/>
      <c r="G470" s="319"/>
      <c r="H470" s="320"/>
      <c r="I470" s="321">
        <v>0</v>
      </c>
      <c r="J470" s="322"/>
      <c r="K470" s="323"/>
      <c r="L470" s="321">
        <v>0</v>
      </c>
      <c r="M470" s="322"/>
      <c r="N470" s="323"/>
      <c r="O470" s="122"/>
      <c r="P470" s="122"/>
      <c r="Q470" s="154"/>
    </row>
    <row r="471" spans="1:17" ht="15.75" customHeight="1">
      <c r="A471" s="51"/>
      <c r="B471" s="80"/>
      <c r="C471" s="1"/>
      <c r="D471" s="155"/>
      <c r="E471" s="319" t="s">
        <v>139</v>
      </c>
      <c r="F471" s="319"/>
      <c r="G471" s="319"/>
      <c r="H471" s="319"/>
      <c r="I471" s="321">
        <v>0</v>
      </c>
      <c r="J471" s="322"/>
      <c r="K471" s="323"/>
      <c r="L471" s="328">
        <v>0</v>
      </c>
      <c r="M471" s="328"/>
      <c r="N471" s="328"/>
      <c r="O471" s="122"/>
      <c r="P471" s="122"/>
      <c r="Q471" s="154"/>
    </row>
    <row r="472" spans="1:17" ht="15.75" customHeight="1">
      <c r="A472" s="51"/>
      <c r="B472" s="80"/>
      <c r="C472" s="1"/>
      <c r="D472" s="155"/>
      <c r="E472" s="155"/>
      <c r="F472" s="155"/>
      <c r="G472" s="155"/>
      <c r="H472" s="155"/>
      <c r="I472" s="123"/>
      <c r="J472" s="123"/>
      <c r="K472" s="123"/>
      <c r="L472" s="123"/>
      <c r="M472" s="123"/>
      <c r="N472" s="123"/>
      <c r="O472" s="122"/>
      <c r="P472" s="122"/>
      <c r="Q472" s="154"/>
    </row>
    <row r="473" spans="1:17" ht="15.75" customHeight="1">
      <c r="A473" s="51"/>
      <c r="B473" s="80"/>
      <c r="C473" s="1" t="s">
        <v>129</v>
      </c>
      <c r="D473" s="155"/>
      <c r="E473" s="155"/>
      <c r="F473" s="155"/>
      <c r="G473" s="155"/>
      <c r="H473" s="155"/>
      <c r="I473" s="191">
        <f>+I474+I475+I476</f>
        <v>28239359.450000003</v>
      </c>
      <c r="J473" s="192"/>
      <c r="K473" s="193"/>
      <c r="L473" s="191">
        <f>+L474+L475+L476</f>
        <v>21709000</v>
      </c>
      <c r="M473" s="192"/>
      <c r="N473" s="193"/>
      <c r="O473" s="122"/>
      <c r="P473" s="122"/>
      <c r="Q473" s="154"/>
    </row>
    <row r="474" spans="1:17" ht="27" customHeight="1">
      <c r="A474" s="51"/>
      <c r="B474" s="80"/>
      <c r="C474" s="1"/>
      <c r="D474" s="155"/>
      <c r="E474" s="319" t="s">
        <v>138</v>
      </c>
      <c r="F474" s="319"/>
      <c r="G474" s="319"/>
      <c r="H474" s="320"/>
      <c r="I474" s="313">
        <v>17768341.190000001</v>
      </c>
      <c r="J474" s="314"/>
      <c r="K474" s="315"/>
      <c r="L474" s="166">
        <v>12283827</v>
      </c>
      <c r="M474" s="167"/>
      <c r="N474" s="168"/>
      <c r="O474" s="122"/>
      <c r="P474" s="122"/>
      <c r="Q474" s="154"/>
    </row>
    <row r="475" spans="1:17" ht="15.75" customHeight="1">
      <c r="A475" s="51"/>
      <c r="B475" s="80"/>
      <c r="C475" s="1"/>
      <c r="D475" s="155"/>
      <c r="E475" s="319" t="s">
        <v>30</v>
      </c>
      <c r="F475" s="319"/>
      <c r="G475" s="319"/>
      <c r="H475" s="320"/>
      <c r="I475" s="313">
        <v>5471018.2599999998</v>
      </c>
      <c r="J475" s="314"/>
      <c r="K475" s="315"/>
      <c r="L475" s="166">
        <v>9282213</v>
      </c>
      <c r="M475" s="167"/>
      <c r="N475" s="168"/>
      <c r="O475" s="122"/>
      <c r="P475" s="122"/>
      <c r="Q475" s="154"/>
    </row>
    <row r="476" spans="1:17" ht="15.75" customHeight="1">
      <c r="A476" s="51"/>
      <c r="B476" s="80"/>
      <c r="C476" s="1"/>
      <c r="D476" s="155"/>
      <c r="E476" s="319" t="s">
        <v>139</v>
      </c>
      <c r="F476" s="319"/>
      <c r="G476" s="319"/>
      <c r="H476" s="319"/>
      <c r="I476" s="313">
        <v>5000000</v>
      </c>
      <c r="J476" s="314"/>
      <c r="K476" s="315"/>
      <c r="L476" s="229">
        <v>142960</v>
      </c>
      <c r="M476" s="229"/>
      <c r="N476" s="229"/>
      <c r="O476" s="122"/>
      <c r="P476" s="122"/>
      <c r="Q476" s="154"/>
    </row>
    <row r="477" spans="1:17" ht="15.75" customHeight="1">
      <c r="A477" s="51"/>
      <c r="B477" s="80"/>
      <c r="C477" s="1"/>
      <c r="D477" s="155"/>
      <c r="E477" s="155"/>
      <c r="F477" s="155"/>
      <c r="G477" s="155"/>
      <c r="H477" s="155"/>
      <c r="I477" s="167"/>
      <c r="J477" s="167"/>
      <c r="K477" s="167"/>
      <c r="L477" s="123"/>
      <c r="M477" s="123"/>
      <c r="N477" s="123"/>
      <c r="O477" s="122"/>
      <c r="P477" s="122"/>
      <c r="Q477" s="154"/>
    </row>
    <row r="478" spans="1:17" ht="15.75" customHeight="1">
      <c r="A478" s="51"/>
      <c r="B478" s="80"/>
      <c r="C478" s="1" t="s">
        <v>137</v>
      </c>
      <c r="D478" s="155"/>
      <c r="E478" s="155"/>
      <c r="F478" s="155"/>
      <c r="G478" s="155"/>
      <c r="H478" s="155"/>
      <c r="I478" s="325">
        <f>+I468-I473</f>
        <v>-28239359.450000003</v>
      </c>
      <c r="J478" s="326"/>
      <c r="K478" s="327"/>
      <c r="L478" s="325">
        <f>+L468-L473</f>
        <v>-21709000</v>
      </c>
      <c r="M478" s="326"/>
      <c r="N478" s="327"/>
      <c r="O478" s="122"/>
      <c r="P478" s="122"/>
      <c r="Q478" s="154"/>
    </row>
    <row r="479" spans="1:17" ht="15.75" customHeight="1">
      <c r="A479" s="51"/>
      <c r="B479" s="80"/>
      <c r="C479" s="1"/>
      <c r="D479" s="155"/>
      <c r="E479" s="155"/>
      <c r="F479" s="155"/>
      <c r="G479" s="155"/>
      <c r="H479" s="155"/>
      <c r="I479" s="76"/>
      <c r="J479" s="76"/>
      <c r="K479" s="76" t="s">
        <v>149</v>
      </c>
      <c r="L479" s="76"/>
      <c r="M479" s="76"/>
      <c r="N479" s="76"/>
      <c r="O479" s="122"/>
      <c r="P479" s="122"/>
      <c r="Q479" s="154"/>
    </row>
    <row r="480" spans="1:17" ht="15.75" customHeight="1">
      <c r="A480" s="51"/>
      <c r="B480" s="80"/>
      <c r="C480" s="1" t="s">
        <v>205</v>
      </c>
      <c r="D480" s="155"/>
      <c r="E480" s="155"/>
      <c r="F480" s="155"/>
      <c r="G480" s="155"/>
      <c r="H480" s="155"/>
      <c r="I480" s="325">
        <f>+I478+I464</f>
        <v>-24172774.700000033</v>
      </c>
      <c r="J480" s="326"/>
      <c r="K480" s="327"/>
      <c r="L480" s="325">
        <v>-4718542.2599999756</v>
      </c>
      <c r="M480" s="326"/>
      <c r="N480" s="327"/>
      <c r="O480" s="122"/>
      <c r="P480" s="122"/>
      <c r="Q480" s="154"/>
    </row>
    <row r="481" spans="1:17" ht="15.75" customHeight="1">
      <c r="A481" s="51"/>
      <c r="B481" s="80"/>
      <c r="C481" s="1" t="s">
        <v>206</v>
      </c>
      <c r="D481" s="155"/>
      <c r="E481" s="155"/>
      <c r="F481" s="155"/>
      <c r="G481" s="155"/>
      <c r="H481" s="155"/>
      <c r="I481" s="325">
        <v>31031942.719999999</v>
      </c>
      <c r="J481" s="326"/>
      <c r="K481" s="327"/>
      <c r="L481" s="325">
        <v>35750484.979999997</v>
      </c>
      <c r="M481" s="326"/>
      <c r="N481" s="327"/>
      <c r="O481" s="122"/>
      <c r="P481" s="122"/>
      <c r="Q481" s="154"/>
    </row>
    <row r="482" spans="1:17" ht="15.75" customHeight="1">
      <c r="A482" s="51"/>
      <c r="B482" s="80"/>
      <c r="C482" s="1" t="s">
        <v>207</v>
      </c>
      <c r="D482" s="155"/>
      <c r="E482" s="155"/>
      <c r="F482" s="155"/>
      <c r="G482" s="155"/>
      <c r="H482" s="155"/>
      <c r="I482" s="325">
        <f>+K129</f>
        <v>6859168.0199999996</v>
      </c>
      <c r="J482" s="326"/>
      <c r="K482" s="327"/>
      <c r="L482" s="325">
        <v>31031942.720000021</v>
      </c>
      <c r="M482" s="326"/>
      <c r="N482" s="327"/>
      <c r="O482" s="122"/>
      <c r="P482" s="122"/>
      <c r="Q482" s="154"/>
    </row>
    <row r="483" spans="1:17" ht="15.75" customHeight="1">
      <c r="A483" s="51"/>
      <c r="B483" s="80"/>
      <c r="C483" s="1"/>
      <c r="D483" s="155"/>
      <c r="E483" s="155"/>
      <c r="F483" s="155"/>
      <c r="G483" s="155"/>
      <c r="H483" s="155"/>
      <c r="I483" s="41"/>
      <c r="J483" s="41"/>
      <c r="K483" s="41"/>
      <c r="L483" s="41"/>
      <c r="M483" s="41"/>
      <c r="N483" s="41"/>
      <c r="O483" s="122"/>
      <c r="P483" s="122"/>
      <c r="Q483" s="154"/>
    </row>
    <row r="484" spans="1:17" ht="15.75" customHeight="1">
      <c r="A484" s="51" t="s">
        <v>149</v>
      </c>
      <c r="B484" s="80"/>
      <c r="C484" s="1"/>
      <c r="D484" s="155"/>
      <c r="E484" s="155"/>
      <c r="F484" s="155"/>
      <c r="G484" s="155"/>
      <c r="H484" s="155"/>
      <c r="I484" s="155"/>
      <c r="J484" s="155"/>
      <c r="K484" s="155"/>
      <c r="L484" s="155"/>
      <c r="M484" s="155"/>
      <c r="N484" s="155"/>
      <c r="O484" s="122"/>
      <c r="P484" s="122"/>
      <c r="Q484" s="154"/>
    </row>
    <row r="485" spans="1:17" ht="15.75" customHeight="1" thickBot="1">
      <c r="A485" s="7"/>
      <c r="D485" s="263" t="s">
        <v>303</v>
      </c>
      <c r="E485" s="263"/>
      <c r="F485" s="263"/>
      <c r="G485" s="263"/>
      <c r="H485" s="263"/>
      <c r="I485" s="263"/>
      <c r="J485" s="263"/>
      <c r="K485" s="155"/>
      <c r="L485" s="155"/>
      <c r="M485" s="155"/>
      <c r="N485" s="155"/>
      <c r="O485" s="155"/>
      <c r="P485" s="122"/>
      <c r="Q485" s="124"/>
    </row>
    <row r="486" spans="1:17" ht="30" customHeight="1">
      <c r="A486" s="51"/>
      <c r="B486" s="80"/>
      <c r="C486" s="80"/>
      <c r="D486" s="80"/>
      <c r="E486" s="80"/>
      <c r="F486" s="329" t="s">
        <v>138</v>
      </c>
      <c r="G486" s="330"/>
      <c r="H486" s="330"/>
      <c r="I486" s="333" t="s">
        <v>300</v>
      </c>
      <c r="J486" s="334"/>
      <c r="K486" s="334"/>
      <c r="L486" s="335"/>
      <c r="M486" s="339">
        <v>17768341.190000001</v>
      </c>
      <c r="N486" s="340"/>
      <c r="O486" s="125"/>
      <c r="P486" s="122"/>
      <c r="Q486" s="124"/>
    </row>
    <row r="487" spans="1:17" ht="29.25" customHeight="1" thickBot="1">
      <c r="A487" s="51"/>
      <c r="B487" s="80"/>
      <c r="C487" s="80"/>
      <c r="D487" s="80"/>
      <c r="E487" s="80"/>
      <c r="F487" s="331"/>
      <c r="G487" s="332"/>
      <c r="H487" s="332"/>
      <c r="I487" s="336"/>
      <c r="J487" s="337"/>
      <c r="K487" s="337"/>
      <c r="L487" s="338"/>
      <c r="M487" s="341">
        <v>0</v>
      </c>
      <c r="N487" s="342"/>
      <c r="O487" s="125"/>
      <c r="P487" s="122"/>
      <c r="Q487" s="124"/>
    </row>
    <row r="488" spans="1:17" ht="30" customHeight="1">
      <c r="A488" s="51"/>
      <c r="B488" s="80"/>
      <c r="C488" s="80"/>
      <c r="D488" s="80"/>
      <c r="E488" s="80"/>
      <c r="F488" s="329" t="s">
        <v>30</v>
      </c>
      <c r="G488" s="330"/>
      <c r="H488" s="330"/>
      <c r="I488" s="356" t="s">
        <v>301</v>
      </c>
      <c r="J488" s="357"/>
      <c r="K488" s="357"/>
      <c r="L488" s="358"/>
      <c r="M488" s="359">
        <v>189592.02</v>
      </c>
      <c r="N488" s="360"/>
      <c r="O488" s="125"/>
      <c r="P488" s="122"/>
      <c r="Q488" s="124"/>
    </row>
    <row r="489" spans="1:17" ht="29.25" customHeight="1">
      <c r="A489" s="51"/>
      <c r="B489" s="80"/>
      <c r="C489" s="80"/>
      <c r="D489" s="80"/>
      <c r="E489" s="80"/>
      <c r="F489" s="331"/>
      <c r="G489" s="332"/>
      <c r="H489" s="332"/>
      <c r="I489" s="361" t="s">
        <v>40</v>
      </c>
      <c r="J489" s="362"/>
      <c r="K489" s="362"/>
      <c r="L489" s="363"/>
      <c r="M489" s="364">
        <v>4598770.7</v>
      </c>
      <c r="N489" s="365"/>
      <c r="O489" s="125"/>
      <c r="P489" s="122"/>
      <c r="Q489" s="124"/>
    </row>
    <row r="490" spans="1:17" ht="29.25" customHeight="1" thickBot="1">
      <c r="A490" s="51"/>
      <c r="B490" s="80"/>
      <c r="C490" s="80"/>
      <c r="D490" s="80"/>
      <c r="E490" s="80"/>
      <c r="F490" s="331"/>
      <c r="G490" s="332"/>
      <c r="H490" s="332"/>
      <c r="I490" s="361" t="s">
        <v>302</v>
      </c>
      <c r="J490" s="362"/>
      <c r="K490" s="362"/>
      <c r="L490" s="363"/>
      <c r="M490" s="364">
        <v>682659.54</v>
      </c>
      <c r="N490" s="365"/>
      <c r="O490" s="125"/>
      <c r="P490" s="122"/>
      <c r="Q490" s="124"/>
    </row>
    <row r="491" spans="1:17" ht="29.25" customHeight="1" thickBot="1">
      <c r="A491" s="51"/>
      <c r="B491" s="80"/>
      <c r="C491" s="80"/>
      <c r="D491" s="80"/>
      <c r="E491" s="80"/>
      <c r="F491" s="343" t="s">
        <v>139</v>
      </c>
      <c r="G491" s="344"/>
      <c r="H491" s="344"/>
      <c r="I491" s="345" t="s">
        <v>209</v>
      </c>
      <c r="J491" s="345"/>
      <c r="K491" s="345"/>
      <c r="L491" s="345"/>
      <c r="M491" s="346">
        <v>5000000</v>
      </c>
      <c r="N491" s="347"/>
      <c r="O491" s="125"/>
      <c r="P491" s="122"/>
      <c r="Q491" s="124"/>
    </row>
    <row r="492" spans="1:17" ht="16.5" customHeight="1" thickBot="1">
      <c r="A492" s="51"/>
      <c r="B492" s="80"/>
      <c r="C492" s="80"/>
      <c r="D492" s="80"/>
      <c r="E492" s="80"/>
      <c r="F492" s="145"/>
      <c r="G492" s="145"/>
      <c r="H492" s="126"/>
      <c r="I492" s="348" t="s">
        <v>145</v>
      </c>
      <c r="J492" s="349"/>
      <c r="K492" s="349"/>
      <c r="L492" s="350"/>
      <c r="M492" s="351">
        <f>SUM(M486:M491)</f>
        <v>28239363.449999999</v>
      </c>
      <c r="N492" s="352"/>
      <c r="O492" s="126"/>
      <c r="P492" s="122"/>
      <c r="Q492" s="124"/>
    </row>
    <row r="493" spans="1:17" ht="16.5" customHeight="1" thickBot="1">
      <c r="A493" s="51"/>
      <c r="B493" s="80"/>
      <c r="C493" s="145"/>
      <c r="D493" s="145"/>
      <c r="E493" s="126"/>
      <c r="F493" s="127"/>
      <c r="G493" s="127"/>
      <c r="H493" s="127"/>
      <c r="I493" s="127"/>
      <c r="J493" s="128"/>
      <c r="K493" s="128"/>
      <c r="L493" s="126"/>
      <c r="M493" s="126"/>
      <c r="N493" s="126"/>
      <c r="O493" s="122"/>
      <c r="P493" s="122"/>
      <c r="Q493" s="154"/>
    </row>
    <row r="494" spans="1:17" ht="12.75" thickBot="1">
      <c r="A494" s="72"/>
      <c r="B494" s="73"/>
      <c r="C494" s="74"/>
      <c r="D494" s="74"/>
      <c r="E494" s="74"/>
      <c r="F494" s="74"/>
      <c r="G494" s="74"/>
      <c r="H494" s="74"/>
      <c r="I494" s="74"/>
      <c r="J494" s="74"/>
      <c r="K494" s="74"/>
      <c r="L494" s="74"/>
      <c r="M494" s="74"/>
      <c r="N494" s="74"/>
      <c r="O494" s="74"/>
      <c r="P494" s="74"/>
      <c r="Q494" s="75"/>
    </row>
    <row r="495" spans="1:17" s="2" customFormat="1">
      <c r="A495" s="25"/>
      <c r="B495" s="121"/>
      <c r="C495" s="153"/>
      <c r="D495" s="153"/>
      <c r="E495" s="153"/>
      <c r="F495" s="153"/>
      <c r="G495" s="153"/>
      <c r="H495" s="153"/>
      <c r="I495" s="153"/>
      <c r="J495" s="153"/>
      <c r="K495" s="153"/>
      <c r="L495" s="153"/>
      <c r="M495" s="153"/>
      <c r="N495" s="153"/>
      <c r="O495" s="153"/>
      <c r="P495" s="153"/>
      <c r="Q495" s="24"/>
    </row>
    <row r="496" spans="1:17">
      <c r="A496" s="78" t="s">
        <v>70</v>
      </c>
      <c r="Q496" s="154"/>
    </row>
    <row r="497" spans="1:17" ht="12.75" thickBot="1">
      <c r="A497" s="78"/>
      <c r="Q497" s="154"/>
    </row>
    <row r="498" spans="1:17" ht="12.75" customHeight="1">
      <c r="A498" s="7"/>
      <c r="C498" s="353" t="s">
        <v>70</v>
      </c>
      <c r="D498" s="354"/>
      <c r="E498" s="354"/>
      <c r="F498" s="354"/>
      <c r="G498" s="354"/>
      <c r="H498" s="354"/>
      <c r="I498" s="354"/>
      <c r="J498" s="354"/>
      <c r="K498" s="354"/>
      <c r="L498" s="354"/>
      <c r="M498" s="354"/>
      <c r="N498" s="354"/>
      <c r="O498" s="354"/>
      <c r="P498" s="355"/>
      <c r="Q498" s="154"/>
    </row>
    <row r="499" spans="1:17" ht="12.75" customHeight="1">
      <c r="A499" s="7"/>
      <c r="C499" s="375" t="s">
        <v>19</v>
      </c>
      <c r="D499" s="376"/>
      <c r="E499" s="376"/>
      <c r="F499" s="376"/>
      <c r="G499" s="376"/>
      <c r="H499" s="376"/>
      <c r="I499" s="376"/>
      <c r="J499" s="376"/>
      <c r="K499" s="376"/>
      <c r="L499" s="376"/>
      <c r="M499" s="376"/>
      <c r="N499" s="376"/>
      <c r="O499" s="376"/>
      <c r="P499" s="377"/>
      <c r="Q499" s="154"/>
    </row>
    <row r="500" spans="1:17" ht="12" customHeight="1">
      <c r="A500" s="7"/>
      <c r="C500" s="378" t="s">
        <v>71</v>
      </c>
      <c r="D500" s="379"/>
      <c r="E500" s="379"/>
      <c r="F500" s="379"/>
      <c r="G500" s="379"/>
      <c r="H500" s="379"/>
      <c r="I500" s="379"/>
      <c r="J500" s="379"/>
      <c r="K500" s="379"/>
      <c r="L500" s="379"/>
      <c r="M500" s="379"/>
      <c r="N500" s="379"/>
      <c r="O500" s="379"/>
      <c r="P500" s="380"/>
      <c r="Q500" s="154"/>
    </row>
    <row r="501" spans="1:17" ht="12" customHeight="1">
      <c r="A501" s="7"/>
      <c r="C501" s="381" t="s">
        <v>213</v>
      </c>
      <c r="D501" s="382"/>
      <c r="E501" s="382"/>
      <c r="F501" s="382"/>
      <c r="G501" s="382"/>
      <c r="H501" s="382"/>
      <c r="I501" s="382"/>
      <c r="J501" s="382"/>
      <c r="K501" s="382"/>
      <c r="L501" s="382"/>
      <c r="M501" s="382"/>
      <c r="N501" s="382"/>
      <c r="O501" s="382"/>
      <c r="P501" s="383"/>
      <c r="Q501" s="154"/>
    </row>
    <row r="502" spans="1:17" ht="13.5" customHeight="1">
      <c r="A502" s="7"/>
      <c r="C502" s="384" t="s">
        <v>72</v>
      </c>
      <c r="D502" s="385"/>
      <c r="E502" s="385"/>
      <c r="F502" s="385"/>
      <c r="G502" s="385"/>
      <c r="H502" s="385"/>
      <c r="I502" s="385"/>
      <c r="J502" s="385"/>
      <c r="K502" s="385"/>
      <c r="L502" s="385"/>
      <c r="M502" s="385"/>
      <c r="N502" s="385"/>
      <c r="O502" s="385"/>
      <c r="P502" s="386"/>
      <c r="Q502" s="154"/>
    </row>
    <row r="503" spans="1:17" ht="13.5" customHeight="1">
      <c r="A503" s="7"/>
      <c r="C503" s="7"/>
      <c r="D503" s="129"/>
      <c r="E503" s="130"/>
      <c r="F503" s="130"/>
      <c r="G503" s="130"/>
      <c r="H503" s="130"/>
      <c r="I503" s="130"/>
      <c r="J503" s="130"/>
      <c r="K503" s="130"/>
      <c r="L503" s="130"/>
      <c r="M503" s="130"/>
      <c r="N503" s="130"/>
      <c r="O503" s="129"/>
      <c r="P503" s="29"/>
      <c r="Q503" s="154"/>
    </row>
    <row r="504" spans="1:17" ht="12.75" customHeight="1">
      <c r="A504" s="7"/>
      <c r="C504" s="387" t="s">
        <v>73</v>
      </c>
      <c r="D504" s="388"/>
      <c r="E504" s="388"/>
      <c r="F504" s="388"/>
      <c r="G504" s="388"/>
      <c r="H504" s="388"/>
      <c r="I504" s="388"/>
      <c r="J504" s="388"/>
      <c r="K504" s="388"/>
      <c r="L504" s="388"/>
      <c r="M504" s="388"/>
      <c r="N504" s="389"/>
      <c r="O504" s="390">
        <f>+I447</f>
        <v>236730476.66999999</v>
      </c>
      <c r="P504" s="391"/>
      <c r="Q504" s="154"/>
    </row>
    <row r="505" spans="1:17" ht="12" customHeight="1">
      <c r="A505" s="7"/>
      <c r="C505" s="366" t="s">
        <v>74</v>
      </c>
      <c r="D505" s="367"/>
      <c r="E505" s="367"/>
      <c r="F505" s="367"/>
      <c r="G505" s="367"/>
      <c r="H505" s="367"/>
      <c r="I505" s="367"/>
      <c r="J505" s="367"/>
      <c r="K505" s="367"/>
      <c r="L505" s="367"/>
      <c r="M505" s="367"/>
      <c r="N505" s="368"/>
      <c r="O505" s="369">
        <f>SUM(P506:P511)</f>
        <v>0</v>
      </c>
      <c r="P505" s="370"/>
      <c r="Q505" s="154"/>
    </row>
    <row r="506" spans="1:17" ht="12" customHeight="1">
      <c r="A506" s="7"/>
      <c r="C506" s="371" t="s">
        <v>75</v>
      </c>
      <c r="D506" s="292"/>
      <c r="E506" s="292"/>
      <c r="F506" s="292"/>
      <c r="G506" s="292"/>
      <c r="H506" s="292"/>
      <c r="I506" s="292"/>
      <c r="J506" s="292"/>
      <c r="K506" s="292"/>
      <c r="L506" s="292"/>
      <c r="M506" s="292"/>
      <c r="N506" s="372"/>
      <c r="O506" s="373">
        <v>0</v>
      </c>
      <c r="P506" s="374"/>
      <c r="Q506" s="154"/>
    </row>
    <row r="507" spans="1:17" ht="12" customHeight="1">
      <c r="A507" s="7"/>
      <c r="C507" s="371" t="s">
        <v>76</v>
      </c>
      <c r="D507" s="292"/>
      <c r="E507" s="292"/>
      <c r="F507" s="292"/>
      <c r="G507" s="292"/>
      <c r="H507" s="292"/>
      <c r="I507" s="292"/>
      <c r="J507" s="292"/>
      <c r="K507" s="292"/>
      <c r="L507" s="292"/>
      <c r="M507" s="292"/>
      <c r="N507" s="372"/>
      <c r="O507" s="373">
        <v>0</v>
      </c>
      <c r="P507" s="374"/>
      <c r="Q507" s="154"/>
    </row>
    <row r="508" spans="1:17" ht="12" customHeight="1">
      <c r="A508" s="7"/>
      <c r="C508" s="371" t="s">
        <v>77</v>
      </c>
      <c r="D508" s="292"/>
      <c r="E508" s="292"/>
      <c r="F508" s="292"/>
      <c r="G508" s="292"/>
      <c r="H508" s="292"/>
      <c r="I508" s="292"/>
      <c r="J508" s="292"/>
      <c r="K508" s="292"/>
      <c r="L508" s="292"/>
      <c r="M508" s="292"/>
      <c r="N508" s="372"/>
      <c r="O508" s="373">
        <v>0</v>
      </c>
      <c r="P508" s="374"/>
      <c r="Q508" s="154"/>
    </row>
    <row r="509" spans="1:17" ht="12" customHeight="1">
      <c r="A509" s="7"/>
      <c r="C509" s="371" t="s">
        <v>78</v>
      </c>
      <c r="D509" s="292"/>
      <c r="E509" s="292"/>
      <c r="F509" s="292"/>
      <c r="G509" s="292"/>
      <c r="H509" s="292"/>
      <c r="I509" s="292"/>
      <c r="J509" s="292"/>
      <c r="K509" s="292"/>
      <c r="L509" s="292"/>
      <c r="M509" s="292"/>
      <c r="N509" s="372"/>
      <c r="O509" s="373">
        <v>0</v>
      </c>
      <c r="P509" s="374"/>
      <c r="Q509" s="154"/>
    </row>
    <row r="510" spans="1:17" ht="12" customHeight="1">
      <c r="A510" s="7"/>
      <c r="C510" s="371" t="s">
        <v>79</v>
      </c>
      <c r="D510" s="292"/>
      <c r="E510" s="292"/>
      <c r="F510" s="292"/>
      <c r="G510" s="292"/>
      <c r="H510" s="292"/>
      <c r="I510" s="292"/>
      <c r="J510" s="292"/>
      <c r="K510" s="292"/>
      <c r="L510" s="292"/>
      <c r="M510" s="292"/>
      <c r="N510" s="372"/>
      <c r="O510" s="373">
        <v>0</v>
      </c>
      <c r="P510" s="374"/>
      <c r="Q510" s="154"/>
    </row>
    <row r="511" spans="1:17" ht="12.75" customHeight="1">
      <c r="A511" s="7"/>
      <c r="C511" s="371" t="s">
        <v>80</v>
      </c>
      <c r="D511" s="292"/>
      <c r="E511" s="292"/>
      <c r="F511" s="292"/>
      <c r="G511" s="292"/>
      <c r="H511" s="292"/>
      <c r="I511" s="292"/>
      <c r="J511" s="292"/>
      <c r="K511" s="292"/>
      <c r="L511" s="292"/>
      <c r="M511" s="292"/>
      <c r="N511" s="372"/>
      <c r="O511" s="373">
        <v>0</v>
      </c>
      <c r="P511" s="374"/>
      <c r="Q511" s="154"/>
    </row>
    <row r="512" spans="1:17" ht="12.75" customHeight="1">
      <c r="A512" s="7"/>
      <c r="C512" s="371"/>
      <c r="D512" s="292"/>
      <c r="E512" s="292"/>
      <c r="F512" s="292"/>
      <c r="G512" s="292"/>
      <c r="H512" s="292"/>
      <c r="I512" s="292"/>
      <c r="J512" s="292"/>
      <c r="K512" s="292"/>
      <c r="L512" s="292"/>
      <c r="M512" s="292"/>
      <c r="N512" s="372"/>
      <c r="O512" s="392"/>
      <c r="P512" s="393"/>
      <c r="Q512" s="154"/>
    </row>
    <row r="513" spans="1:18" ht="12" customHeight="1">
      <c r="A513" s="7"/>
      <c r="C513" s="394" t="s">
        <v>81</v>
      </c>
      <c r="D513" s="395"/>
      <c r="E513" s="395"/>
      <c r="F513" s="395"/>
      <c r="G513" s="395"/>
      <c r="H513" s="395"/>
      <c r="I513" s="395"/>
      <c r="J513" s="395"/>
      <c r="K513" s="395"/>
      <c r="L513" s="395"/>
      <c r="M513" s="395"/>
      <c r="N513" s="396"/>
      <c r="O513" s="369">
        <f>SUM(P514:P516)</f>
        <v>0</v>
      </c>
      <c r="P513" s="370"/>
      <c r="Q513" s="154"/>
    </row>
    <row r="514" spans="1:18" ht="12" customHeight="1">
      <c r="A514" s="7"/>
      <c r="C514" s="371" t="s">
        <v>82</v>
      </c>
      <c r="D514" s="292"/>
      <c r="E514" s="292"/>
      <c r="F514" s="292"/>
      <c r="G514" s="292"/>
      <c r="H514" s="292"/>
      <c r="I514" s="292"/>
      <c r="J514" s="292"/>
      <c r="K514" s="292"/>
      <c r="L514" s="292"/>
      <c r="M514" s="292"/>
      <c r="N514" s="372"/>
      <c r="O514" s="373">
        <v>0</v>
      </c>
      <c r="P514" s="374"/>
      <c r="Q514" s="154"/>
    </row>
    <row r="515" spans="1:18" ht="12" customHeight="1">
      <c r="A515" s="7"/>
      <c r="C515" s="371" t="s">
        <v>83</v>
      </c>
      <c r="D515" s="292"/>
      <c r="E515" s="292"/>
      <c r="F515" s="292"/>
      <c r="G515" s="292"/>
      <c r="H515" s="292"/>
      <c r="I515" s="292"/>
      <c r="J515" s="292"/>
      <c r="K515" s="292"/>
      <c r="L515" s="292"/>
      <c r="M515" s="292"/>
      <c r="N515" s="372"/>
      <c r="O515" s="373">
        <v>0</v>
      </c>
      <c r="P515" s="374"/>
      <c r="Q515" s="154"/>
    </row>
    <row r="516" spans="1:18" ht="12" customHeight="1">
      <c r="A516" s="7"/>
      <c r="C516" s="371"/>
      <c r="D516" s="292"/>
      <c r="E516" s="292"/>
      <c r="F516" s="292"/>
      <c r="G516" s="292"/>
      <c r="H516" s="292"/>
      <c r="I516" s="292"/>
      <c r="J516" s="292"/>
      <c r="K516" s="292"/>
      <c r="L516" s="292"/>
      <c r="M516" s="292"/>
      <c r="N516" s="372"/>
      <c r="O516" s="373"/>
      <c r="P516" s="374"/>
      <c r="Q516" s="154"/>
    </row>
    <row r="517" spans="1:18" ht="13.5" customHeight="1">
      <c r="A517" s="7"/>
      <c r="C517" s="397"/>
      <c r="D517" s="398"/>
      <c r="E517" s="398"/>
      <c r="F517" s="398"/>
      <c r="G517" s="398"/>
      <c r="H517" s="398"/>
      <c r="I517" s="398"/>
      <c r="J517" s="398"/>
      <c r="K517" s="398"/>
      <c r="L517" s="398"/>
      <c r="M517" s="398"/>
      <c r="N517" s="399"/>
      <c r="O517" s="392"/>
      <c r="P517" s="393"/>
      <c r="Q517" s="154"/>
    </row>
    <row r="518" spans="1:18" ht="12.75" customHeight="1">
      <c r="A518" s="7"/>
      <c r="C518" s="400" t="s">
        <v>84</v>
      </c>
      <c r="D518" s="401"/>
      <c r="E518" s="401"/>
      <c r="F518" s="401"/>
      <c r="G518" s="401"/>
      <c r="H518" s="401"/>
      <c r="I518" s="401"/>
      <c r="J518" s="401"/>
      <c r="K518" s="401"/>
      <c r="L518" s="401"/>
      <c r="M518" s="401"/>
      <c r="N518" s="402"/>
      <c r="O518" s="403">
        <f>+O504</f>
        <v>236730476.66999999</v>
      </c>
      <c r="P518" s="404"/>
      <c r="Q518" s="154"/>
    </row>
    <row r="519" spans="1:18" ht="12.75" customHeight="1">
      <c r="A519" s="7"/>
      <c r="C519" s="148"/>
      <c r="D519" s="149"/>
      <c r="E519" s="149"/>
      <c r="F519" s="149"/>
      <c r="G519" s="149"/>
      <c r="H519" s="149"/>
      <c r="I519" s="149"/>
      <c r="J519" s="149"/>
      <c r="K519" s="149"/>
      <c r="L519" s="149"/>
      <c r="M519" s="149"/>
      <c r="N519" s="149"/>
      <c r="O519" s="131"/>
      <c r="P519" s="30"/>
      <c r="Q519" s="154"/>
    </row>
    <row r="520" spans="1:18" ht="12.75" customHeight="1">
      <c r="A520" s="7"/>
      <c r="C520" s="405" t="s">
        <v>19</v>
      </c>
      <c r="D520" s="406"/>
      <c r="E520" s="406"/>
      <c r="F520" s="406"/>
      <c r="G520" s="406"/>
      <c r="H520" s="406"/>
      <c r="I520" s="406"/>
      <c r="J520" s="406"/>
      <c r="K520" s="406"/>
      <c r="L520" s="406"/>
      <c r="M520" s="406"/>
      <c r="N520" s="406"/>
      <c r="O520" s="406"/>
      <c r="P520" s="407"/>
      <c r="Q520" s="154"/>
    </row>
    <row r="521" spans="1:18" ht="12" customHeight="1">
      <c r="A521" s="7"/>
      <c r="C521" s="408" t="s">
        <v>85</v>
      </c>
      <c r="D521" s="409"/>
      <c r="E521" s="409"/>
      <c r="F521" s="409"/>
      <c r="G521" s="409"/>
      <c r="H521" s="409"/>
      <c r="I521" s="409"/>
      <c r="J521" s="409"/>
      <c r="K521" s="409"/>
      <c r="L521" s="409"/>
      <c r="M521" s="409"/>
      <c r="N521" s="409"/>
      <c r="O521" s="409"/>
      <c r="P521" s="410"/>
      <c r="Q521" s="154"/>
    </row>
    <row r="522" spans="1:18" ht="12" customHeight="1">
      <c r="A522" s="7"/>
      <c r="C522" s="418" t="s">
        <v>213</v>
      </c>
      <c r="D522" s="419"/>
      <c r="E522" s="419"/>
      <c r="F522" s="419"/>
      <c r="G522" s="419"/>
      <c r="H522" s="419"/>
      <c r="I522" s="419"/>
      <c r="J522" s="419"/>
      <c r="K522" s="419"/>
      <c r="L522" s="419"/>
      <c r="M522" s="419"/>
      <c r="N522" s="419"/>
      <c r="O522" s="419"/>
      <c r="P522" s="420"/>
      <c r="Q522" s="154"/>
    </row>
    <row r="523" spans="1:18" ht="15" customHeight="1">
      <c r="A523" s="7"/>
      <c r="C523" s="418" t="s">
        <v>72</v>
      </c>
      <c r="D523" s="419"/>
      <c r="E523" s="419"/>
      <c r="F523" s="419"/>
      <c r="G523" s="419"/>
      <c r="H523" s="419"/>
      <c r="I523" s="419"/>
      <c r="J523" s="419"/>
      <c r="K523" s="419"/>
      <c r="L523" s="419"/>
      <c r="M523" s="419"/>
      <c r="N523" s="419"/>
      <c r="O523" s="419"/>
      <c r="P523" s="420"/>
      <c r="Q523" s="154"/>
    </row>
    <row r="524" spans="1:18" ht="15" customHeight="1">
      <c r="A524" s="7"/>
      <c r="C524" s="79"/>
      <c r="D524" s="130"/>
      <c r="E524" s="130"/>
      <c r="F524" s="130"/>
      <c r="G524" s="130"/>
      <c r="H524" s="130"/>
      <c r="I524" s="130"/>
      <c r="J524" s="130"/>
      <c r="K524" s="130"/>
      <c r="L524" s="130"/>
      <c r="M524" s="130"/>
      <c r="N524" s="130"/>
      <c r="O524" s="130"/>
      <c r="P524" s="31"/>
      <c r="Q524" s="154"/>
    </row>
    <row r="525" spans="1:18" ht="12.75" customHeight="1">
      <c r="A525" s="7"/>
      <c r="C525" s="400" t="s">
        <v>86</v>
      </c>
      <c r="D525" s="401"/>
      <c r="E525" s="401"/>
      <c r="F525" s="401"/>
      <c r="G525" s="401"/>
      <c r="H525" s="401"/>
      <c r="I525" s="401"/>
      <c r="J525" s="401"/>
      <c r="K525" s="401"/>
      <c r="L525" s="401"/>
      <c r="M525" s="401"/>
      <c r="N525" s="402"/>
      <c r="O525" s="403">
        <v>255981767.68000001</v>
      </c>
      <c r="P525" s="404"/>
      <c r="Q525" s="154"/>
    </row>
    <row r="526" spans="1:18" ht="12.75" customHeight="1">
      <c r="A526" s="7"/>
      <c r="C526" s="421"/>
      <c r="D526" s="422"/>
      <c r="E526" s="422"/>
      <c r="F526" s="422"/>
      <c r="G526" s="422"/>
      <c r="H526" s="422"/>
      <c r="I526" s="422"/>
      <c r="J526" s="422"/>
      <c r="K526" s="422"/>
      <c r="L526" s="422"/>
      <c r="M526" s="422"/>
      <c r="N526" s="423"/>
      <c r="O526" s="424"/>
      <c r="P526" s="425"/>
      <c r="Q526" s="154"/>
      <c r="R526" s="54"/>
    </row>
    <row r="527" spans="1:18" ht="12" customHeight="1">
      <c r="A527" s="7"/>
      <c r="C527" s="394" t="s">
        <v>87</v>
      </c>
      <c r="D527" s="395"/>
      <c r="E527" s="395"/>
      <c r="F527" s="395"/>
      <c r="G527" s="395"/>
      <c r="H527" s="395"/>
      <c r="I527" s="395"/>
      <c r="J527" s="395"/>
      <c r="K527" s="395"/>
      <c r="L527" s="395"/>
      <c r="M527" s="395"/>
      <c r="N527" s="396"/>
      <c r="O527" s="411">
        <f>SUM(O528:P548)</f>
        <v>60573614.75</v>
      </c>
      <c r="P527" s="412"/>
      <c r="Q527" s="154"/>
      <c r="R527" s="37"/>
    </row>
    <row r="528" spans="1:18" ht="12.75" customHeight="1">
      <c r="A528" s="7"/>
      <c r="C528" s="413" t="s">
        <v>88</v>
      </c>
      <c r="D528" s="414"/>
      <c r="E528" s="414"/>
      <c r="F528" s="414"/>
      <c r="G528" s="414"/>
      <c r="H528" s="414"/>
      <c r="I528" s="414"/>
      <c r="J528" s="414"/>
      <c r="K528" s="414"/>
      <c r="L528" s="414"/>
      <c r="M528" s="414"/>
      <c r="N528" s="415"/>
      <c r="O528" s="416">
        <v>0</v>
      </c>
      <c r="P528" s="417"/>
      <c r="Q528" s="154"/>
    </row>
    <row r="529" spans="1:17" ht="12" customHeight="1">
      <c r="A529" s="7"/>
      <c r="C529" s="371" t="s">
        <v>89</v>
      </c>
      <c r="D529" s="292"/>
      <c r="E529" s="292"/>
      <c r="F529" s="292"/>
      <c r="G529" s="292"/>
      <c r="H529" s="292"/>
      <c r="I529" s="292"/>
      <c r="J529" s="292"/>
      <c r="K529" s="292"/>
      <c r="L529" s="292"/>
      <c r="M529" s="292"/>
      <c r="N529" s="372"/>
      <c r="O529" s="416">
        <v>32334251.300000001</v>
      </c>
      <c r="P529" s="417"/>
      <c r="Q529" s="154"/>
    </row>
    <row r="530" spans="1:17" ht="12" customHeight="1">
      <c r="A530" s="7"/>
      <c r="C530" s="371" t="s">
        <v>90</v>
      </c>
      <c r="D530" s="292"/>
      <c r="E530" s="292"/>
      <c r="F530" s="292"/>
      <c r="G530" s="292"/>
      <c r="H530" s="292"/>
      <c r="I530" s="292"/>
      <c r="J530" s="292"/>
      <c r="K530" s="292"/>
      <c r="L530" s="292"/>
      <c r="M530" s="292"/>
      <c r="N530" s="372"/>
      <c r="O530" s="416">
        <v>189592.02</v>
      </c>
      <c r="P530" s="417"/>
      <c r="Q530" s="154"/>
    </row>
    <row r="531" spans="1:17" ht="12.75" customHeight="1">
      <c r="A531" s="7"/>
      <c r="C531" s="413" t="s">
        <v>91</v>
      </c>
      <c r="D531" s="414"/>
      <c r="E531" s="414"/>
      <c r="F531" s="414"/>
      <c r="G531" s="414"/>
      <c r="H531" s="414"/>
      <c r="I531" s="414"/>
      <c r="J531" s="414"/>
      <c r="K531" s="414"/>
      <c r="L531" s="414"/>
      <c r="M531" s="414"/>
      <c r="N531" s="415"/>
      <c r="O531" s="416">
        <v>0</v>
      </c>
      <c r="P531" s="417"/>
      <c r="Q531" s="154"/>
    </row>
    <row r="532" spans="1:17" ht="12" customHeight="1">
      <c r="A532" s="7"/>
      <c r="C532" s="371" t="s">
        <v>92</v>
      </c>
      <c r="D532" s="292"/>
      <c r="E532" s="292"/>
      <c r="F532" s="292"/>
      <c r="G532" s="292"/>
      <c r="H532" s="292"/>
      <c r="I532" s="292"/>
      <c r="J532" s="292"/>
      <c r="K532" s="292"/>
      <c r="L532" s="292"/>
      <c r="M532" s="292"/>
      <c r="N532" s="372"/>
      <c r="O532" s="416">
        <v>0</v>
      </c>
      <c r="P532" s="417"/>
      <c r="Q532" s="154"/>
    </row>
    <row r="533" spans="1:17" ht="12" customHeight="1">
      <c r="A533" s="7"/>
      <c r="C533" s="371" t="s">
        <v>93</v>
      </c>
      <c r="D533" s="292"/>
      <c r="E533" s="292"/>
      <c r="F533" s="292"/>
      <c r="G533" s="292"/>
      <c r="H533" s="292"/>
      <c r="I533" s="292"/>
      <c r="J533" s="292"/>
      <c r="K533" s="292"/>
      <c r="L533" s="292"/>
      <c r="M533" s="292"/>
      <c r="N533" s="372"/>
      <c r="O533" s="416">
        <v>4598770.7</v>
      </c>
      <c r="P533" s="417"/>
      <c r="Q533" s="154"/>
    </row>
    <row r="534" spans="1:17" ht="12" customHeight="1">
      <c r="A534" s="7"/>
      <c r="C534" s="371" t="s">
        <v>94</v>
      </c>
      <c r="D534" s="292"/>
      <c r="E534" s="292"/>
      <c r="F534" s="292"/>
      <c r="G534" s="292"/>
      <c r="H534" s="292"/>
      <c r="I534" s="292"/>
      <c r="J534" s="292"/>
      <c r="K534" s="292"/>
      <c r="L534" s="292"/>
      <c r="M534" s="292"/>
      <c r="N534" s="372"/>
      <c r="O534" s="416">
        <v>0</v>
      </c>
      <c r="P534" s="417"/>
      <c r="Q534" s="154"/>
    </row>
    <row r="535" spans="1:17" ht="12" customHeight="1">
      <c r="A535" s="7"/>
      <c r="C535" s="371" t="s">
        <v>95</v>
      </c>
      <c r="D535" s="292"/>
      <c r="E535" s="292"/>
      <c r="F535" s="292"/>
      <c r="G535" s="292"/>
      <c r="H535" s="292"/>
      <c r="I535" s="292"/>
      <c r="J535" s="292"/>
      <c r="K535" s="292"/>
      <c r="L535" s="292"/>
      <c r="M535" s="292"/>
      <c r="N535" s="372"/>
      <c r="O535" s="416">
        <v>682659.54</v>
      </c>
      <c r="P535" s="417"/>
      <c r="Q535" s="154"/>
    </row>
    <row r="536" spans="1:17" ht="48" customHeight="1">
      <c r="A536" s="7"/>
      <c r="C536" s="371" t="s">
        <v>96</v>
      </c>
      <c r="D536" s="292"/>
      <c r="E536" s="292"/>
      <c r="F536" s="292"/>
      <c r="G536" s="292"/>
      <c r="H536" s="292"/>
      <c r="I536" s="292"/>
      <c r="J536" s="292"/>
      <c r="K536" s="292"/>
      <c r="L536" s="292"/>
      <c r="M536" s="292"/>
      <c r="N536" s="372"/>
      <c r="O536" s="416">
        <v>0</v>
      </c>
      <c r="P536" s="417"/>
      <c r="Q536" s="154"/>
    </row>
    <row r="537" spans="1:17" ht="48" customHeight="1">
      <c r="A537" s="7"/>
      <c r="C537" s="371" t="s">
        <v>97</v>
      </c>
      <c r="D537" s="292"/>
      <c r="E537" s="292"/>
      <c r="F537" s="292"/>
      <c r="G537" s="292"/>
      <c r="H537" s="292"/>
      <c r="I537" s="292"/>
      <c r="J537" s="292"/>
      <c r="K537" s="292"/>
      <c r="L537" s="292"/>
      <c r="M537" s="292"/>
      <c r="N537" s="372"/>
      <c r="O537" s="416">
        <v>1206951.02</v>
      </c>
      <c r="P537" s="417"/>
      <c r="Q537" s="154"/>
    </row>
    <row r="538" spans="1:17" ht="12" customHeight="1">
      <c r="A538" s="7"/>
      <c r="C538" s="371" t="s">
        <v>98</v>
      </c>
      <c r="D538" s="292"/>
      <c r="E538" s="292"/>
      <c r="F538" s="292"/>
      <c r="G538" s="292"/>
      <c r="H538" s="292"/>
      <c r="I538" s="292"/>
      <c r="J538" s="292"/>
      <c r="K538" s="292"/>
      <c r="L538" s="292"/>
      <c r="M538" s="292"/>
      <c r="N538" s="372"/>
      <c r="O538" s="416">
        <v>5000000</v>
      </c>
      <c r="P538" s="417"/>
      <c r="Q538" s="154"/>
    </row>
    <row r="539" spans="1:17" ht="12" customHeight="1">
      <c r="A539" s="7"/>
      <c r="C539" s="371" t="s">
        <v>99</v>
      </c>
      <c r="D539" s="292"/>
      <c r="E539" s="292"/>
      <c r="F539" s="292"/>
      <c r="G539" s="292"/>
      <c r="H539" s="292"/>
      <c r="I539" s="292"/>
      <c r="J539" s="292"/>
      <c r="K539" s="292"/>
      <c r="L539" s="292"/>
      <c r="M539" s="292"/>
      <c r="N539" s="372"/>
      <c r="O539" s="416">
        <v>8670228.4800000004</v>
      </c>
      <c r="P539" s="417"/>
      <c r="Q539" s="154"/>
    </row>
    <row r="540" spans="1:17" ht="12" customHeight="1">
      <c r="A540" s="7"/>
      <c r="C540" s="371" t="s">
        <v>100</v>
      </c>
      <c r="D540" s="292"/>
      <c r="E540" s="292"/>
      <c r="F540" s="292"/>
      <c r="G540" s="292"/>
      <c r="H540" s="292"/>
      <c r="I540" s="292"/>
      <c r="J540" s="292"/>
      <c r="K540" s="292"/>
      <c r="L540" s="292"/>
      <c r="M540" s="292"/>
      <c r="N540" s="372"/>
      <c r="O540" s="416">
        <v>7891161.6900000004</v>
      </c>
      <c r="P540" s="417"/>
      <c r="Q540" s="154"/>
    </row>
    <row r="541" spans="1:17" ht="12" customHeight="1">
      <c r="A541" s="7"/>
      <c r="C541" s="371" t="s">
        <v>101</v>
      </c>
      <c r="D541" s="292"/>
      <c r="E541" s="292"/>
      <c r="F541" s="292"/>
      <c r="G541" s="292"/>
      <c r="H541" s="292"/>
      <c r="I541" s="292"/>
      <c r="J541" s="292"/>
      <c r="K541" s="292"/>
      <c r="L541" s="292"/>
      <c r="M541" s="292"/>
      <c r="N541" s="372"/>
      <c r="O541" s="416">
        <v>0</v>
      </c>
      <c r="P541" s="417"/>
      <c r="Q541" s="154"/>
    </row>
    <row r="542" spans="1:17" ht="12.75" customHeight="1">
      <c r="A542" s="7"/>
      <c r="C542" s="371" t="s">
        <v>113</v>
      </c>
      <c r="D542" s="292"/>
      <c r="E542" s="292"/>
      <c r="F542" s="292"/>
      <c r="G542" s="292"/>
      <c r="H542" s="292"/>
      <c r="I542" s="292"/>
      <c r="J542" s="292"/>
      <c r="K542" s="292"/>
      <c r="L542" s="292"/>
      <c r="M542" s="292"/>
      <c r="N542" s="372"/>
      <c r="O542" s="416">
        <v>0</v>
      </c>
      <c r="P542" s="417"/>
      <c r="Q542" s="154"/>
    </row>
    <row r="543" spans="1:17" ht="12" customHeight="1">
      <c r="A543" s="7"/>
      <c r="C543" s="371" t="s">
        <v>102</v>
      </c>
      <c r="D543" s="292"/>
      <c r="E543" s="292"/>
      <c r="F543" s="292"/>
      <c r="G543" s="292"/>
      <c r="H543" s="292"/>
      <c r="I543" s="292"/>
      <c r="J543" s="292"/>
      <c r="K543" s="292"/>
      <c r="L543" s="292"/>
      <c r="M543" s="292"/>
      <c r="N543" s="372"/>
      <c r="O543" s="416">
        <v>0</v>
      </c>
      <c r="P543" s="417"/>
      <c r="Q543" s="154"/>
    </row>
    <row r="544" spans="1:17" ht="12" customHeight="1">
      <c r="A544" s="7"/>
      <c r="C544" s="371" t="s">
        <v>103</v>
      </c>
      <c r="D544" s="292"/>
      <c r="E544" s="292"/>
      <c r="F544" s="292"/>
      <c r="G544" s="292"/>
      <c r="H544" s="292"/>
      <c r="I544" s="292"/>
      <c r="J544" s="292"/>
      <c r="K544" s="292"/>
      <c r="L544" s="292"/>
      <c r="M544" s="292"/>
      <c r="N544" s="372"/>
      <c r="O544" s="416">
        <v>0</v>
      </c>
      <c r="P544" s="417"/>
      <c r="Q544" s="154"/>
    </row>
    <row r="545" spans="1:18" ht="12" customHeight="1">
      <c r="A545" s="7"/>
      <c r="C545" s="371" t="s">
        <v>104</v>
      </c>
      <c r="D545" s="292"/>
      <c r="E545" s="292"/>
      <c r="F545" s="292"/>
      <c r="G545" s="292"/>
      <c r="H545" s="292"/>
      <c r="I545" s="292"/>
      <c r="J545" s="292"/>
      <c r="K545" s="292"/>
      <c r="L545" s="292"/>
      <c r="M545" s="292"/>
      <c r="N545" s="372"/>
      <c r="O545" s="416">
        <v>0</v>
      </c>
      <c r="P545" s="417"/>
      <c r="Q545" s="154"/>
    </row>
    <row r="546" spans="1:18" ht="12" customHeight="1">
      <c r="A546" s="7"/>
      <c r="C546" s="371" t="s">
        <v>105</v>
      </c>
      <c r="D546" s="292"/>
      <c r="E546" s="292"/>
      <c r="F546" s="292"/>
      <c r="G546" s="292"/>
      <c r="H546" s="292"/>
      <c r="I546" s="292"/>
      <c r="J546" s="292"/>
      <c r="K546" s="292"/>
      <c r="L546" s="292"/>
      <c r="M546" s="292"/>
      <c r="N546" s="372"/>
      <c r="O546" s="416">
        <v>0</v>
      </c>
      <c r="P546" s="417"/>
      <c r="Q546" s="154"/>
    </row>
    <row r="547" spans="1:18" ht="12" customHeight="1">
      <c r="A547" s="7"/>
      <c r="C547" s="371" t="s">
        <v>106</v>
      </c>
      <c r="D547" s="292"/>
      <c r="E547" s="292"/>
      <c r="F547" s="292"/>
      <c r="G547" s="292"/>
      <c r="H547" s="292"/>
      <c r="I547" s="292"/>
      <c r="J547" s="292"/>
      <c r="K547" s="292"/>
      <c r="L547" s="292"/>
      <c r="M547" s="292"/>
      <c r="N547" s="372"/>
      <c r="O547" s="416">
        <v>0</v>
      </c>
      <c r="P547" s="417"/>
      <c r="Q547" s="154"/>
    </row>
    <row r="548" spans="1:18" ht="12.75" customHeight="1">
      <c r="A548" s="7"/>
      <c r="C548" s="371" t="s">
        <v>107</v>
      </c>
      <c r="D548" s="292"/>
      <c r="E548" s="292"/>
      <c r="F548" s="292"/>
      <c r="G548" s="292"/>
      <c r="H548" s="292"/>
      <c r="I548" s="292"/>
      <c r="J548" s="292"/>
      <c r="K548" s="292"/>
      <c r="L548" s="292"/>
      <c r="M548" s="292"/>
      <c r="N548" s="372"/>
      <c r="O548" s="416">
        <v>0</v>
      </c>
      <c r="P548" s="417"/>
      <c r="Q548" s="154"/>
    </row>
    <row r="549" spans="1:18">
      <c r="A549" s="7"/>
      <c r="C549" s="371"/>
      <c r="D549" s="292"/>
      <c r="E549" s="292"/>
      <c r="F549" s="292"/>
      <c r="G549" s="292"/>
      <c r="H549" s="292"/>
      <c r="I549" s="292"/>
      <c r="J549" s="292"/>
      <c r="K549" s="292"/>
      <c r="L549" s="292"/>
      <c r="M549" s="292"/>
      <c r="N549" s="372"/>
      <c r="O549" s="424"/>
      <c r="P549" s="425"/>
      <c r="Q549" s="154"/>
    </row>
    <row r="550" spans="1:18" ht="12" customHeight="1">
      <c r="A550" s="7"/>
      <c r="C550" s="394" t="s">
        <v>108</v>
      </c>
      <c r="D550" s="395"/>
      <c r="E550" s="395"/>
      <c r="F550" s="395"/>
      <c r="G550" s="395"/>
      <c r="H550" s="395"/>
      <c r="I550" s="395"/>
      <c r="J550" s="395"/>
      <c r="K550" s="395"/>
      <c r="L550" s="395"/>
      <c r="M550" s="395"/>
      <c r="N550" s="396"/>
      <c r="O550" s="411">
        <f>+O551+O556</f>
        <v>35821802.090000004</v>
      </c>
      <c r="P550" s="412"/>
      <c r="Q550" s="154"/>
    </row>
    <row r="551" spans="1:18" ht="12" customHeight="1">
      <c r="A551" s="7"/>
      <c r="C551" s="371" t="s">
        <v>109</v>
      </c>
      <c r="D551" s="292"/>
      <c r="E551" s="292"/>
      <c r="F551" s="292"/>
      <c r="G551" s="292"/>
      <c r="H551" s="292"/>
      <c r="I551" s="292"/>
      <c r="J551" s="292"/>
      <c r="K551" s="292"/>
      <c r="L551" s="292"/>
      <c r="M551" s="292"/>
      <c r="N551" s="372"/>
      <c r="O551" s="426">
        <v>4073953.42</v>
      </c>
      <c r="P551" s="417"/>
      <c r="Q551" s="154"/>
    </row>
    <row r="552" spans="1:18" ht="36" customHeight="1">
      <c r="A552" s="7"/>
      <c r="C552" s="371" t="s">
        <v>110</v>
      </c>
      <c r="D552" s="292"/>
      <c r="E552" s="292"/>
      <c r="F552" s="292"/>
      <c r="G552" s="292"/>
      <c r="H552" s="292"/>
      <c r="I552" s="292"/>
      <c r="J552" s="292"/>
      <c r="K552" s="292"/>
      <c r="L552" s="292"/>
      <c r="M552" s="292"/>
      <c r="N552" s="372"/>
      <c r="O552" s="426">
        <v>0</v>
      </c>
      <c r="P552" s="417"/>
      <c r="Q552" s="154"/>
    </row>
    <row r="553" spans="1:18" ht="12" customHeight="1">
      <c r="A553" s="7"/>
      <c r="C553" s="371" t="s">
        <v>111</v>
      </c>
      <c r="D553" s="292"/>
      <c r="E553" s="292"/>
      <c r="F553" s="292"/>
      <c r="G553" s="292"/>
      <c r="H553" s="292"/>
      <c r="I553" s="292"/>
      <c r="J553" s="292"/>
      <c r="K553" s="292"/>
      <c r="L553" s="292"/>
      <c r="M553" s="292"/>
      <c r="N553" s="372"/>
      <c r="O553" s="426">
        <v>0</v>
      </c>
      <c r="P553" s="417"/>
      <c r="Q553" s="154"/>
      <c r="R553" s="33"/>
    </row>
    <row r="554" spans="1:18">
      <c r="A554" s="7"/>
      <c r="C554" s="371" t="s">
        <v>210</v>
      </c>
      <c r="D554" s="292"/>
      <c r="E554" s="292"/>
      <c r="F554" s="292"/>
      <c r="G554" s="292"/>
      <c r="H554" s="292"/>
      <c r="I554" s="292"/>
      <c r="J554" s="292"/>
      <c r="K554" s="292"/>
      <c r="L554" s="292"/>
      <c r="M554" s="292"/>
      <c r="N554" s="372"/>
      <c r="O554" s="426">
        <v>0</v>
      </c>
      <c r="P554" s="417"/>
      <c r="Q554" s="154"/>
    </row>
    <row r="555" spans="1:18" ht="12" customHeight="1">
      <c r="A555" s="7"/>
      <c r="C555" s="371" t="s">
        <v>211</v>
      </c>
      <c r="D555" s="292"/>
      <c r="E555" s="292"/>
      <c r="F555" s="292"/>
      <c r="G555" s="292"/>
      <c r="H555" s="292"/>
      <c r="I555" s="292"/>
      <c r="J555" s="292"/>
      <c r="K555" s="292"/>
      <c r="L555" s="292"/>
      <c r="M555" s="292"/>
      <c r="N555" s="372"/>
      <c r="O555" s="426">
        <v>0</v>
      </c>
      <c r="P555" s="417"/>
      <c r="Q555" s="154"/>
    </row>
    <row r="556" spans="1:18" ht="12" customHeight="1" thickBot="1">
      <c r="A556" s="7"/>
      <c r="C556" s="371" t="s">
        <v>212</v>
      </c>
      <c r="D556" s="434"/>
      <c r="E556" s="434"/>
      <c r="F556" s="434"/>
      <c r="G556" s="434"/>
      <c r="H556" s="434"/>
      <c r="I556" s="434"/>
      <c r="J556" s="434"/>
      <c r="K556" s="434"/>
      <c r="L556" s="434"/>
      <c r="M556" s="434"/>
      <c r="N556" s="372"/>
      <c r="O556" s="424">
        <v>31747848.670000002</v>
      </c>
      <c r="P556" s="425"/>
      <c r="Q556" s="154"/>
    </row>
    <row r="557" spans="1:18" ht="12.75" customHeight="1" thickBot="1">
      <c r="A557" s="32"/>
      <c r="B557" s="28"/>
      <c r="C557" s="427" t="s">
        <v>112</v>
      </c>
      <c r="D557" s="428"/>
      <c r="E557" s="428"/>
      <c r="F557" s="428"/>
      <c r="G557" s="428"/>
      <c r="H557" s="428"/>
      <c r="I557" s="428"/>
      <c r="J557" s="428"/>
      <c r="K557" s="428"/>
      <c r="L557" s="428"/>
      <c r="M557" s="428"/>
      <c r="N557" s="429"/>
      <c r="O557" s="430">
        <v>231229955.02000001</v>
      </c>
      <c r="P557" s="431"/>
      <c r="Q557" s="162"/>
    </row>
    <row r="558" spans="1:18" ht="13.5" customHeight="1">
      <c r="E558" s="432"/>
      <c r="F558" s="432"/>
      <c r="G558" s="432"/>
      <c r="H558" s="432"/>
      <c r="I558" s="432"/>
      <c r="J558" s="432"/>
      <c r="K558" s="432"/>
      <c r="L558" s="432"/>
      <c r="M558" s="432"/>
      <c r="N558" s="432"/>
      <c r="O558" s="38"/>
      <c r="P558" s="38"/>
      <c r="Q558" s="162"/>
    </row>
    <row r="559" spans="1:18" ht="43.5" customHeight="1">
      <c r="C559" s="433"/>
      <c r="D559" s="433"/>
      <c r="E559" s="433"/>
      <c r="F559" s="433"/>
      <c r="G559" s="433"/>
      <c r="H559" s="433"/>
      <c r="I559" s="433"/>
      <c r="J559" s="433"/>
      <c r="K559" s="433"/>
      <c r="L559" s="433"/>
      <c r="M559" s="433"/>
      <c r="N559" s="433"/>
      <c r="O559" s="433"/>
      <c r="P559" s="433"/>
      <c r="Q559" s="162"/>
    </row>
    <row r="566" spans="3:14">
      <c r="C566" s="34" t="s">
        <v>126</v>
      </c>
      <c r="D566" s="34"/>
      <c r="E566" s="34"/>
      <c r="F566" s="1"/>
      <c r="G566" s="1"/>
      <c r="H566" s="1"/>
      <c r="I566" s="1"/>
      <c r="J566" s="39" t="s">
        <v>147</v>
      </c>
      <c r="K566" s="1"/>
      <c r="L566" s="1"/>
      <c r="M566" s="1"/>
      <c r="N566" s="1"/>
    </row>
    <row r="567" spans="3:14">
      <c r="C567" s="34" t="s">
        <v>127</v>
      </c>
      <c r="D567" s="34"/>
      <c r="E567" s="34"/>
      <c r="F567" s="1"/>
      <c r="G567" s="1"/>
      <c r="H567" s="1"/>
      <c r="I567" s="1"/>
      <c r="J567" s="39" t="s">
        <v>148</v>
      </c>
      <c r="K567" s="1"/>
      <c r="L567" s="1"/>
      <c r="M567" s="1"/>
      <c r="N567" s="1"/>
    </row>
  </sheetData>
  <mergeCells count="674">
    <mergeCell ref="C557:N557"/>
    <mergeCell ref="O557:P557"/>
    <mergeCell ref="E558:L558"/>
    <mergeCell ref="M558:N558"/>
    <mergeCell ref="C559:P559"/>
    <mergeCell ref="C554:N554"/>
    <mergeCell ref="O554:P554"/>
    <mergeCell ref="C555:N555"/>
    <mergeCell ref="O555:P555"/>
    <mergeCell ref="C556:N556"/>
    <mergeCell ref="O556:P556"/>
    <mergeCell ref="C551:N551"/>
    <mergeCell ref="O551:P551"/>
    <mergeCell ref="C552:N552"/>
    <mergeCell ref="O552:P552"/>
    <mergeCell ref="C553:N553"/>
    <mergeCell ref="O553:P553"/>
    <mergeCell ref="C548:N548"/>
    <mergeCell ref="O548:P548"/>
    <mergeCell ref="C549:N549"/>
    <mergeCell ref="O549:P549"/>
    <mergeCell ref="C550:N550"/>
    <mergeCell ref="O550:P550"/>
    <mergeCell ref="C545:N545"/>
    <mergeCell ref="O545:P545"/>
    <mergeCell ref="C546:N546"/>
    <mergeCell ref="O546:P546"/>
    <mergeCell ref="C547:N547"/>
    <mergeCell ref="O547:P547"/>
    <mergeCell ref="C542:N542"/>
    <mergeCell ref="O542:P542"/>
    <mergeCell ref="C543:N543"/>
    <mergeCell ref="O543:P543"/>
    <mergeCell ref="C544:N544"/>
    <mergeCell ref="O544:P544"/>
    <mergeCell ref="C539:N539"/>
    <mergeCell ref="O539:P539"/>
    <mergeCell ref="C540:N540"/>
    <mergeCell ref="O540:P540"/>
    <mergeCell ref="C541:N541"/>
    <mergeCell ref="O541:P541"/>
    <mergeCell ref="C536:N536"/>
    <mergeCell ref="O536:P536"/>
    <mergeCell ref="C537:N537"/>
    <mergeCell ref="O537:P537"/>
    <mergeCell ref="C538:N538"/>
    <mergeCell ref="O538:P538"/>
    <mergeCell ref="C533:N533"/>
    <mergeCell ref="O533:P533"/>
    <mergeCell ref="C534:N534"/>
    <mergeCell ref="O534:P534"/>
    <mergeCell ref="C535:N535"/>
    <mergeCell ref="O535:P535"/>
    <mergeCell ref="C530:N530"/>
    <mergeCell ref="O530:P530"/>
    <mergeCell ref="C531:N531"/>
    <mergeCell ref="O531:P531"/>
    <mergeCell ref="C532:N532"/>
    <mergeCell ref="O532:P532"/>
    <mergeCell ref="C527:N527"/>
    <mergeCell ref="O527:P527"/>
    <mergeCell ref="C528:N528"/>
    <mergeCell ref="O528:P528"/>
    <mergeCell ref="C529:N529"/>
    <mergeCell ref="O529:P529"/>
    <mergeCell ref="C522:P522"/>
    <mergeCell ref="C523:P523"/>
    <mergeCell ref="C525:N525"/>
    <mergeCell ref="O525:P525"/>
    <mergeCell ref="C526:N526"/>
    <mergeCell ref="O526:P526"/>
    <mergeCell ref="C517:N517"/>
    <mergeCell ref="O517:P517"/>
    <mergeCell ref="C518:N518"/>
    <mergeCell ref="O518:P518"/>
    <mergeCell ref="C520:P520"/>
    <mergeCell ref="C521:P521"/>
    <mergeCell ref="C514:N514"/>
    <mergeCell ref="O514:P514"/>
    <mergeCell ref="C515:N515"/>
    <mergeCell ref="O515:P515"/>
    <mergeCell ref="C516:N516"/>
    <mergeCell ref="O516:P516"/>
    <mergeCell ref="C511:N511"/>
    <mergeCell ref="O511:P511"/>
    <mergeCell ref="C512:N512"/>
    <mergeCell ref="O512:P512"/>
    <mergeCell ref="C513:N513"/>
    <mergeCell ref="O513:P513"/>
    <mergeCell ref="C508:N508"/>
    <mergeCell ref="O508:P508"/>
    <mergeCell ref="C509:N509"/>
    <mergeCell ref="O509:P509"/>
    <mergeCell ref="C510:N510"/>
    <mergeCell ref="O510:P510"/>
    <mergeCell ref="C505:N505"/>
    <mergeCell ref="O505:P505"/>
    <mergeCell ref="C506:N506"/>
    <mergeCell ref="O506:P506"/>
    <mergeCell ref="C507:N507"/>
    <mergeCell ref="O507:P507"/>
    <mergeCell ref="C499:P499"/>
    <mergeCell ref="C500:P500"/>
    <mergeCell ref="C501:P501"/>
    <mergeCell ref="C502:P502"/>
    <mergeCell ref="C504:N504"/>
    <mergeCell ref="O504:P504"/>
    <mergeCell ref="F491:H491"/>
    <mergeCell ref="I491:L491"/>
    <mergeCell ref="M491:N491"/>
    <mergeCell ref="I492:L492"/>
    <mergeCell ref="M492:N492"/>
    <mergeCell ref="C498:P498"/>
    <mergeCell ref="F488:H490"/>
    <mergeCell ref="I488:L488"/>
    <mergeCell ref="M488:N488"/>
    <mergeCell ref="I489:L489"/>
    <mergeCell ref="M489:N489"/>
    <mergeCell ref="I490:L490"/>
    <mergeCell ref="M490:N490"/>
    <mergeCell ref="I482:K482"/>
    <mergeCell ref="L482:N482"/>
    <mergeCell ref="D485:J485"/>
    <mergeCell ref="F486:H487"/>
    <mergeCell ref="I486:L487"/>
    <mergeCell ref="M486:N487"/>
    <mergeCell ref="I477:K477"/>
    <mergeCell ref="I478:K478"/>
    <mergeCell ref="L478:N478"/>
    <mergeCell ref="I480:K480"/>
    <mergeCell ref="L480:N480"/>
    <mergeCell ref="I481:K481"/>
    <mergeCell ref="L481:N481"/>
    <mergeCell ref="E475:H475"/>
    <mergeCell ref="I475:K475"/>
    <mergeCell ref="L475:N475"/>
    <mergeCell ref="E476:H476"/>
    <mergeCell ref="I476:K476"/>
    <mergeCell ref="L476:N476"/>
    <mergeCell ref="E471:H471"/>
    <mergeCell ref="I471:K471"/>
    <mergeCell ref="L471:N471"/>
    <mergeCell ref="I473:K473"/>
    <mergeCell ref="L473:N473"/>
    <mergeCell ref="E474:H474"/>
    <mergeCell ref="I474:K474"/>
    <mergeCell ref="L474:N474"/>
    <mergeCell ref="I468:K468"/>
    <mergeCell ref="L468:N468"/>
    <mergeCell ref="E469:H469"/>
    <mergeCell ref="I469:K469"/>
    <mergeCell ref="L469:N469"/>
    <mergeCell ref="E470:H470"/>
    <mergeCell ref="I470:K470"/>
    <mergeCell ref="L470:N470"/>
    <mergeCell ref="E459:H459"/>
    <mergeCell ref="I459:K459"/>
    <mergeCell ref="L459:N459"/>
    <mergeCell ref="C461:O461"/>
    <mergeCell ref="I464:K464"/>
    <mergeCell ref="L464:N464"/>
    <mergeCell ref="I456:K456"/>
    <mergeCell ref="L456:N456"/>
    <mergeCell ref="E457:H457"/>
    <mergeCell ref="I457:K457"/>
    <mergeCell ref="L457:N457"/>
    <mergeCell ref="E458:H458"/>
    <mergeCell ref="I458:K458"/>
    <mergeCell ref="L458:N458"/>
    <mergeCell ref="E454:H454"/>
    <mergeCell ref="I454:K454"/>
    <mergeCell ref="L454:N454"/>
    <mergeCell ref="E455:H455"/>
    <mergeCell ref="I455:K455"/>
    <mergeCell ref="L455:N455"/>
    <mergeCell ref="E452:H452"/>
    <mergeCell ref="I452:K452"/>
    <mergeCell ref="L452:N452"/>
    <mergeCell ref="E453:H453"/>
    <mergeCell ref="I453:K453"/>
    <mergeCell ref="L453:N453"/>
    <mergeCell ref="E447:H447"/>
    <mergeCell ref="I447:K447"/>
    <mergeCell ref="L447:N447"/>
    <mergeCell ref="E451:H451"/>
    <mergeCell ref="I451:K451"/>
    <mergeCell ref="L451:N451"/>
    <mergeCell ref="E445:H445"/>
    <mergeCell ref="I445:K445"/>
    <mergeCell ref="L445:N445"/>
    <mergeCell ref="E446:H446"/>
    <mergeCell ref="I446:K446"/>
    <mergeCell ref="L446:N446"/>
    <mergeCell ref="E443:H443"/>
    <mergeCell ref="I443:K443"/>
    <mergeCell ref="L443:N443"/>
    <mergeCell ref="E444:H444"/>
    <mergeCell ref="I444:K444"/>
    <mergeCell ref="L444:N444"/>
    <mergeCell ref="E422:M422"/>
    <mergeCell ref="N422:P422"/>
    <mergeCell ref="N423:P423"/>
    <mergeCell ref="E426:H426"/>
    <mergeCell ref="D428:H428"/>
    <mergeCell ref="E442:H442"/>
    <mergeCell ref="I442:K442"/>
    <mergeCell ref="L442:N442"/>
    <mergeCell ref="E419:M419"/>
    <mergeCell ref="N419:P419"/>
    <mergeCell ref="E420:M420"/>
    <mergeCell ref="N420:P420"/>
    <mergeCell ref="E421:M421"/>
    <mergeCell ref="N421:P421"/>
    <mergeCell ref="E416:M416"/>
    <mergeCell ref="N416:P416"/>
    <mergeCell ref="E417:M417"/>
    <mergeCell ref="N417:P417"/>
    <mergeCell ref="E418:M418"/>
    <mergeCell ref="N418:P418"/>
    <mergeCell ref="E413:M413"/>
    <mergeCell ref="N413:P413"/>
    <mergeCell ref="E414:M414"/>
    <mergeCell ref="N414:P414"/>
    <mergeCell ref="E415:M415"/>
    <mergeCell ref="N415:P415"/>
    <mergeCell ref="E410:M410"/>
    <mergeCell ref="N410:P410"/>
    <mergeCell ref="E411:M411"/>
    <mergeCell ref="N411:P411"/>
    <mergeCell ref="E412:M412"/>
    <mergeCell ref="N412:P412"/>
    <mergeCell ref="E407:M407"/>
    <mergeCell ref="N407:P407"/>
    <mergeCell ref="E408:M408"/>
    <mergeCell ref="N408:P408"/>
    <mergeCell ref="E409:M409"/>
    <mergeCell ref="N409:P409"/>
    <mergeCell ref="E404:M404"/>
    <mergeCell ref="N404:P404"/>
    <mergeCell ref="E405:M405"/>
    <mergeCell ref="N405:P405"/>
    <mergeCell ref="E406:M406"/>
    <mergeCell ref="N406:P406"/>
    <mergeCell ref="N395:P395"/>
    <mergeCell ref="E400:H400"/>
    <mergeCell ref="E402:M402"/>
    <mergeCell ref="N402:P402"/>
    <mergeCell ref="E403:M403"/>
    <mergeCell ref="N403:P403"/>
    <mergeCell ref="E392:M392"/>
    <mergeCell ref="N392:P392"/>
    <mergeCell ref="E393:M393"/>
    <mergeCell ref="N393:P393"/>
    <mergeCell ref="E394:M394"/>
    <mergeCell ref="N394:P394"/>
    <mergeCell ref="E389:M389"/>
    <mergeCell ref="N389:P389"/>
    <mergeCell ref="E390:M390"/>
    <mergeCell ref="N390:P390"/>
    <mergeCell ref="E391:M391"/>
    <mergeCell ref="N391:P391"/>
    <mergeCell ref="E386:M386"/>
    <mergeCell ref="N386:P386"/>
    <mergeCell ref="E387:M387"/>
    <mergeCell ref="N387:P387"/>
    <mergeCell ref="E388:M388"/>
    <mergeCell ref="N388:P388"/>
    <mergeCell ref="E383:M383"/>
    <mergeCell ref="N383:P383"/>
    <mergeCell ref="E384:M384"/>
    <mergeCell ref="N384:P384"/>
    <mergeCell ref="E385:M385"/>
    <mergeCell ref="N385:P385"/>
    <mergeCell ref="E380:M380"/>
    <mergeCell ref="N380:P380"/>
    <mergeCell ref="E381:M381"/>
    <mergeCell ref="N381:P381"/>
    <mergeCell ref="E382:M382"/>
    <mergeCell ref="N382:P382"/>
    <mergeCell ref="E369:M369"/>
    <mergeCell ref="N369:P369"/>
    <mergeCell ref="E370:M370"/>
    <mergeCell ref="N370:P370"/>
    <mergeCell ref="E372:L372"/>
    <mergeCell ref="E379:G379"/>
    <mergeCell ref="E352:Q354"/>
    <mergeCell ref="E356:F356"/>
    <mergeCell ref="D358:E358"/>
    <mergeCell ref="E367:M367"/>
    <mergeCell ref="N367:P367"/>
    <mergeCell ref="E368:M368"/>
    <mergeCell ref="N368:P368"/>
    <mergeCell ref="E348:M348"/>
    <mergeCell ref="N348:P348"/>
    <mergeCell ref="E349:M349"/>
    <mergeCell ref="N349:P349"/>
    <mergeCell ref="E350:M350"/>
    <mergeCell ref="N350:P350"/>
    <mergeCell ref="E326:Q328"/>
    <mergeCell ref="E332:Q333"/>
    <mergeCell ref="E336:M336"/>
    <mergeCell ref="N336:P336"/>
    <mergeCell ref="E340:F340"/>
    <mergeCell ref="E347:M347"/>
    <mergeCell ref="N347:P347"/>
    <mergeCell ref="E308:M308"/>
    <mergeCell ref="N308:P308"/>
    <mergeCell ref="N309:P309"/>
    <mergeCell ref="E312:Q314"/>
    <mergeCell ref="E318:Q318"/>
    <mergeCell ref="E322:Q322"/>
    <mergeCell ref="E305:M305"/>
    <mergeCell ref="N305:P305"/>
    <mergeCell ref="E306:M306"/>
    <mergeCell ref="N306:P306"/>
    <mergeCell ref="E307:M307"/>
    <mergeCell ref="N307:P307"/>
    <mergeCell ref="E302:M302"/>
    <mergeCell ref="N302:P302"/>
    <mergeCell ref="E303:M303"/>
    <mergeCell ref="N303:P303"/>
    <mergeCell ref="E304:M304"/>
    <mergeCell ref="N304:P304"/>
    <mergeCell ref="E293:H293"/>
    <mergeCell ref="I293:K293"/>
    <mergeCell ref="L293:N293"/>
    <mergeCell ref="E294:H294"/>
    <mergeCell ref="I294:K294"/>
    <mergeCell ref="L294:N294"/>
    <mergeCell ref="E284:F284"/>
    <mergeCell ref="E287:Q289"/>
    <mergeCell ref="E291:H291"/>
    <mergeCell ref="I291:K291"/>
    <mergeCell ref="L291:N291"/>
    <mergeCell ref="E292:H292"/>
    <mergeCell ref="I292:K292"/>
    <mergeCell ref="L292:N292"/>
    <mergeCell ref="F275:G275"/>
    <mergeCell ref="F279:Q279"/>
    <mergeCell ref="E280:F280"/>
    <mergeCell ref="G280:H280"/>
    <mergeCell ref="D282:E282"/>
    <mergeCell ref="G282:H282"/>
    <mergeCell ref="E272:J272"/>
    <mergeCell ref="K272:M272"/>
    <mergeCell ref="N272:P272"/>
    <mergeCell ref="E273:J273"/>
    <mergeCell ref="K273:M273"/>
    <mergeCell ref="N273:P273"/>
    <mergeCell ref="E270:J270"/>
    <mergeCell ref="K270:M270"/>
    <mergeCell ref="N270:P270"/>
    <mergeCell ref="E271:J271"/>
    <mergeCell ref="K271:M271"/>
    <mergeCell ref="N271:P271"/>
    <mergeCell ref="E268:J268"/>
    <mergeCell ref="K268:M268"/>
    <mergeCell ref="N268:P268"/>
    <mergeCell ref="E269:J269"/>
    <mergeCell ref="K269:M269"/>
    <mergeCell ref="N269:P269"/>
    <mergeCell ref="E266:J266"/>
    <mergeCell ref="K266:M266"/>
    <mergeCell ref="N266:P266"/>
    <mergeCell ref="E267:J267"/>
    <mergeCell ref="K267:M267"/>
    <mergeCell ref="N267:P267"/>
    <mergeCell ref="E264:J264"/>
    <mergeCell ref="K264:M264"/>
    <mergeCell ref="N264:P264"/>
    <mergeCell ref="E265:J265"/>
    <mergeCell ref="K265:M265"/>
    <mergeCell ref="N265:P265"/>
    <mergeCell ref="E262:J262"/>
    <mergeCell ref="K262:M262"/>
    <mergeCell ref="N262:P262"/>
    <mergeCell ref="E263:J263"/>
    <mergeCell ref="K263:M263"/>
    <mergeCell ref="N263:P263"/>
    <mergeCell ref="E260:J260"/>
    <mergeCell ref="K260:M260"/>
    <mergeCell ref="N260:P260"/>
    <mergeCell ref="E261:J261"/>
    <mergeCell ref="K261:M261"/>
    <mergeCell ref="N261:P261"/>
    <mergeCell ref="E254:J254"/>
    <mergeCell ref="K254:M254"/>
    <mergeCell ref="N254:P254"/>
    <mergeCell ref="K258:M258"/>
    <mergeCell ref="N258:P258"/>
    <mergeCell ref="E259:J259"/>
    <mergeCell ref="K259:M259"/>
    <mergeCell ref="N259:P259"/>
    <mergeCell ref="E252:J252"/>
    <mergeCell ref="K252:M252"/>
    <mergeCell ref="N252:P252"/>
    <mergeCell ref="E253:J253"/>
    <mergeCell ref="K253:M253"/>
    <mergeCell ref="N253:P253"/>
    <mergeCell ref="E250:J250"/>
    <mergeCell ref="K250:M250"/>
    <mergeCell ref="N250:P250"/>
    <mergeCell ref="E251:J251"/>
    <mergeCell ref="K251:M251"/>
    <mergeCell ref="N251:P251"/>
    <mergeCell ref="E244:J244"/>
    <mergeCell ref="K244:M244"/>
    <mergeCell ref="N244:P244"/>
    <mergeCell ref="F247:G247"/>
    <mergeCell ref="K249:M249"/>
    <mergeCell ref="N249:P249"/>
    <mergeCell ref="E242:J242"/>
    <mergeCell ref="K242:M242"/>
    <mergeCell ref="N242:P242"/>
    <mergeCell ref="E243:J243"/>
    <mergeCell ref="K243:M243"/>
    <mergeCell ref="N243:P243"/>
    <mergeCell ref="E240:J240"/>
    <mergeCell ref="K240:M240"/>
    <mergeCell ref="N240:P240"/>
    <mergeCell ref="E241:J241"/>
    <mergeCell ref="K241:M241"/>
    <mergeCell ref="N241:P241"/>
    <mergeCell ref="E238:J238"/>
    <mergeCell ref="K238:M238"/>
    <mergeCell ref="N238:P238"/>
    <mergeCell ref="E239:J239"/>
    <mergeCell ref="K239:M239"/>
    <mergeCell ref="N239:P239"/>
    <mergeCell ref="E236:J236"/>
    <mergeCell ref="K236:M236"/>
    <mergeCell ref="N236:P236"/>
    <mergeCell ref="E237:J237"/>
    <mergeCell ref="K237:M237"/>
    <mergeCell ref="N237:P237"/>
    <mergeCell ref="E234:J234"/>
    <mergeCell ref="K234:M234"/>
    <mergeCell ref="N234:P234"/>
    <mergeCell ref="E235:J235"/>
    <mergeCell ref="K235:M235"/>
    <mergeCell ref="N235:P235"/>
    <mergeCell ref="E232:J232"/>
    <mergeCell ref="K232:M232"/>
    <mergeCell ref="N232:P232"/>
    <mergeCell ref="E233:J233"/>
    <mergeCell ref="K233:M233"/>
    <mergeCell ref="N233:P233"/>
    <mergeCell ref="E230:J230"/>
    <mergeCell ref="K230:M230"/>
    <mergeCell ref="N230:P230"/>
    <mergeCell ref="E231:J231"/>
    <mergeCell ref="K231:M231"/>
    <mergeCell ref="N231:P231"/>
    <mergeCell ref="E223:J223"/>
    <mergeCell ref="K223:M223"/>
    <mergeCell ref="N223:P223"/>
    <mergeCell ref="F225:G225"/>
    <mergeCell ref="E229:J229"/>
    <mergeCell ref="K229:M229"/>
    <mergeCell ref="N229:P229"/>
    <mergeCell ref="E221:J221"/>
    <mergeCell ref="K221:M221"/>
    <mergeCell ref="N221:P221"/>
    <mergeCell ref="E222:J222"/>
    <mergeCell ref="K222:M222"/>
    <mergeCell ref="N222:P222"/>
    <mergeCell ref="E219:J219"/>
    <mergeCell ref="K219:M219"/>
    <mergeCell ref="N219:P219"/>
    <mergeCell ref="E220:J220"/>
    <mergeCell ref="K220:M220"/>
    <mergeCell ref="N220:P220"/>
    <mergeCell ref="I213:J213"/>
    <mergeCell ref="E217:J217"/>
    <mergeCell ref="K217:M217"/>
    <mergeCell ref="N217:P217"/>
    <mergeCell ref="E218:J218"/>
    <mergeCell ref="K218:M218"/>
    <mergeCell ref="N218:P218"/>
    <mergeCell ref="J198:K198"/>
    <mergeCell ref="F200:G200"/>
    <mergeCell ref="E201:Q201"/>
    <mergeCell ref="F205:G205"/>
    <mergeCell ref="E206:Q206"/>
    <mergeCell ref="E209:F209"/>
    <mergeCell ref="E192:K192"/>
    <mergeCell ref="L192:N192"/>
    <mergeCell ref="O192:Q192"/>
    <mergeCell ref="E193:K193"/>
    <mergeCell ref="L193:N193"/>
    <mergeCell ref="O193:Q193"/>
    <mergeCell ref="E190:K190"/>
    <mergeCell ref="L190:N190"/>
    <mergeCell ref="O190:Q190"/>
    <mergeCell ref="E191:K191"/>
    <mergeCell ref="L191:N191"/>
    <mergeCell ref="O191:Q191"/>
    <mergeCell ref="F182:Q182"/>
    <mergeCell ref="E188:K188"/>
    <mergeCell ref="L188:N188"/>
    <mergeCell ref="O188:Q188"/>
    <mergeCell ref="E189:K189"/>
    <mergeCell ref="L189:N189"/>
    <mergeCell ref="O189:Q189"/>
    <mergeCell ref="E165:K165"/>
    <mergeCell ref="L165:N165"/>
    <mergeCell ref="O165:Q165"/>
    <mergeCell ref="E171:Q171"/>
    <mergeCell ref="F173:Q173"/>
    <mergeCell ref="E177:Q179"/>
    <mergeCell ref="E163:K163"/>
    <mergeCell ref="L163:N163"/>
    <mergeCell ref="O163:Q163"/>
    <mergeCell ref="E164:K164"/>
    <mergeCell ref="L164:N164"/>
    <mergeCell ref="O164:Q164"/>
    <mergeCell ref="E161:K161"/>
    <mergeCell ref="L161:N161"/>
    <mergeCell ref="O161:Q161"/>
    <mergeCell ref="E162:K162"/>
    <mergeCell ref="L162:N162"/>
    <mergeCell ref="O162:Q162"/>
    <mergeCell ref="F154:J154"/>
    <mergeCell ref="K154:M154"/>
    <mergeCell ref="F155:J155"/>
    <mergeCell ref="K155:M155"/>
    <mergeCell ref="F156:J156"/>
    <mergeCell ref="K156:M156"/>
    <mergeCell ref="K146:M146"/>
    <mergeCell ref="F147:J147"/>
    <mergeCell ref="K147:M147"/>
    <mergeCell ref="E151:Q151"/>
    <mergeCell ref="F153:J153"/>
    <mergeCell ref="K153:M153"/>
    <mergeCell ref="K140:M140"/>
    <mergeCell ref="K141:M141"/>
    <mergeCell ref="K142:M142"/>
    <mergeCell ref="K143:M143"/>
    <mergeCell ref="K144:M144"/>
    <mergeCell ref="K145:M145"/>
    <mergeCell ref="F131:Q131"/>
    <mergeCell ref="F136:J136"/>
    <mergeCell ref="K136:M136"/>
    <mergeCell ref="K137:M137"/>
    <mergeCell ref="K138:M138"/>
    <mergeCell ref="K139:M139"/>
    <mergeCell ref="E128:J128"/>
    <mergeCell ref="K128:M128"/>
    <mergeCell ref="N128:P128"/>
    <mergeCell ref="E129:J129"/>
    <mergeCell ref="K129:M129"/>
    <mergeCell ref="N129:P129"/>
    <mergeCell ref="E126:J126"/>
    <mergeCell ref="K126:M126"/>
    <mergeCell ref="N126:P126"/>
    <mergeCell ref="E127:J127"/>
    <mergeCell ref="K127:M127"/>
    <mergeCell ref="N127:P127"/>
    <mergeCell ref="M111:O111"/>
    <mergeCell ref="G120:H120"/>
    <mergeCell ref="E124:J124"/>
    <mergeCell ref="K124:M124"/>
    <mergeCell ref="N124:P124"/>
    <mergeCell ref="E125:J125"/>
    <mergeCell ref="K125:M125"/>
    <mergeCell ref="N125:P125"/>
    <mergeCell ref="M104:O104"/>
    <mergeCell ref="D105:L105"/>
    <mergeCell ref="M105:O105"/>
    <mergeCell ref="D106:L106"/>
    <mergeCell ref="M106:O106"/>
    <mergeCell ref="I108:L108"/>
    <mergeCell ref="M108:O108"/>
    <mergeCell ref="C100:H100"/>
    <mergeCell ref="D101:L101"/>
    <mergeCell ref="M101:O101"/>
    <mergeCell ref="D102:L102"/>
    <mergeCell ref="M102:O102"/>
    <mergeCell ref="M103:O103"/>
    <mergeCell ref="D94:L94"/>
    <mergeCell ref="M94:O94"/>
    <mergeCell ref="D95:L95"/>
    <mergeCell ref="M95:O95"/>
    <mergeCell ref="D96:L96"/>
    <mergeCell ref="M96:O96"/>
    <mergeCell ref="C88:H88"/>
    <mergeCell ref="D89:L89"/>
    <mergeCell ref="M89:O89"/>
    <mergeCell ref="D90:L90"/>
    <mergeCell ref="M90:O90"/>
    <mergeCell ref="M91:O91"/>
    <mergeCell ref="M81:O81"/>
    <mergeCell ref="D84:L84"/>
    <mergeCell ref="M84:O84"/>
    <mergeCell ref="D85:L85"/>
    <mergeCell ref="M85:O85"/>
    <mergeCell ref="D86:L86"/>
    <mergeCell ref="M86:O86"/>
    <mergeCell ref="D76:L76"/>
    <mergeCell ref="M76:O76"/>
    <mergeCell ref="M77:O77"/>
    <mergeCell ref="M78:O78"/>
    <mergeCell ref="M79:O79"/>
    <mergeCell ref="M80:O80"/>
    <mergeCell ref="D71:L71"/>
    <mergeCell ref="M71:O71"/>
    <mergeCell ref="D72:L72"/>
    <mergeCell ref="M72:O72"/>
    <mergeCell ref="C74:H74"/>
    <mergeCell ref="D75:L75"/>
    <mergeCell ref="M75:O75"/>
    <mergeCell ref="D67:L67"/>
    <mergeCell ref="M67:O67"/>
    <mergeCell ref="D68:L68"/>
    <mergeCell ref="M68:O68"/>
    <mergeCell ref="M69:O69"/>
    <mergeCell ref="M70:O70"/>
    <mergeCell ref="D61:L61"/>
    <mergeCell ref="M61:O61"/>
    <mergeCell ref="D62:L62"/>
    <mergeCell ref="M62:O62"/>
    <mergeCell ref="E64:P64"/>
    <mergeCell ref="C66:H66"/>
    <mergeCell ref="M55:O55"/>
    <mergeCell ref="M56:O56"/>
    <mergeCell ref="M57:O57"/>
    <mergeCell ref="M58:O58"/>
    <mergeCell ref="M59:O59"/>
    <mergeCell ref="D60:L60"/>
    <mergeCell ref="M60:O60"/>
    <mergeCell ref="D51:L51"/>
    <mergeCell ref="M51:O51"/>
    <mergeCell ref="D52:L52"/>
    <mergeCell ref="M52:O52"/>
    <mergeCell ref="M53:O53"/>
    <mergeCell ref="M54:O54"/>
    <mergeCell ref="D39:L39"/>
    <mergeCell ref="M39:O39"/>
    <mergeCell ref="E43:P43"/>
    <mergeCell ref="E45:P45"/>
    <mergeCell ref="E47:P47"/>
    <mergeCell ref="C50:H50"/>
    <mergeCell ref="D35:L35"/>
    <mergeCell ref="M35:O35"/>
    <mergeCell ref="D36:L36"/>
    <mergeCell ref="M36:O36"/>
    <mergeCell ref="M37:O37"/>
    <mergeCell ref="M38:O38"/>
    <mergeCell ref="D26:L26"/>
    <mergeCell ref="M26:O26"/>
    <mergeCell ref="I29:L29"/>
    <mergeCell ref="M29:O29"/>
    <mergeCell ref="M30:O30"/>
    <mergeCell ref="C34:K34"/>
    <mergeCell ref="D18:L18"/>
    <mergeCell ref="M18:O18"/>
    <mergeCell ref="C20:P22"/>
    <mergeCell ref="D24:L24"/>
    <mergeCell ref="M24:O24"/>
    <mergeCell ref="D25:L25"/>
    <mergeCell ref="M25:O25"/>
    <mergeCell ref="D15:L15"/>
    <mergeCell ref="M15:O15"/>
    <mergeCell ref="D16:L16"/>
    <mergeCell ref="M16:O16"/>
    <mergeCell ref="D17:L17"/>
    <mergeCell ref="M17:O17"/>
    <mergeCell ref="A1:Q1"/>
    <mergeCell ref="A2:Q2"/>
    <mergeCell ref="A3:Q3"/>
    <mergeCell ref="A4:Q4"/>
    <mergeCell ref="C11:P11"/>
    <mergeCell ref="D14:L14"/>
    <mergeCell ref="M14:O14"/>
  </mergeCells>
  <pageMargins left="0.7" right="0.7" top="0.75" bottom="0.75" header="0.3" footer="0.3"/>
  <pageSetup scale="59" fitToHeight="0"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 </vt:lpstr>
      <vt:lpstr>'Plantilla Notas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JMASCONTA</cp:lastModifiedBy>
  <cp:lastPrinted>2025-01-30T19:16:55Z</cp:lastPrinted>
  <dcterms:created xsi:type="dcterms:W3CDTF">2017-02-28T18:38:56Z</dcterms:created>
  <dcterms:modified xsi:type="dcterms:W3CDTF">2025-01-30T19:17:02Z</dcterms:modified>
</cp:coreProperties>
</file>